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4\DOCS TRIBUNAL 2024\INFORMES MENSUALES\MAYO\"/>
    </mc:Choice>
  </mc:AlternateContent>
  <xr:revisionPtr revIDLastSave="0" documentId="13_ncr:1_{702D3EA7-3C4B-4B2F-B5B4-D37BB2419FA0}" xr6:coauthVersionLast="47" xr6:coauthVersionMax="47" xr10:uidLastSave="{00000000-0000-0000-0000-000000000000}"/>
  <bookViews>
    <workbookView xWindow="-120" yWindow="-120" windowWidth="29040" windowHeight="15720" tabRatio="929" firstSheet="4" activeTab="14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DOCUMENTACION!$A$1:$D$43</definedName>
    <definedName name="_xlnm.Print_Area" localSheetId="6">'ESTADO DE EBRIEDAD'!$A$1:$I$80</definedName>
    <definedName name="_xlnm.Print_Area" localSheetId="14">'JUZG COLEGIADO'!$B$1:$N$36</definedName>
    <definedName name="_xlnm.Print_Area" localSheetId="13">JUZGADOS!$A$2:$R$32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4" l="1"/>
  <c r="E15" i="34"/>
  <c r="C16" i="1"/>
  <c r="L13" i="34"/>
  <c r="L11" i="34"/>
  <c r="K15" i="34"/>
  <c r="F15" i="34"/>
  <c r="G15" i="34"/>
  <c r="I15" i="34"/>
  <c r="J15" i="34"/>
  <c r="D16" i="1"/>
  <c r="D17" i="6" l="1"/>
  <c r="C17" i="6"/>
  <c r="C18" i="5"/>
  <c r="C16" i="3"/>
  <c r="C17" i="2"/>
  <c r="D20" i="26" l="1"/>
  <c r="G21" i="10"/>
  <c r="G20" i="10"/>
  <c r="F23" i="10"/>
  <c r="E23" i="10"/>
  <c r="F15" i="10"/>
  <c r="E15" i="10"/>
  <c r="G13" i="10"/>
  <c r="G12" i="10"/>
  <c r="D15" i="34"/>
  <c r="L15" i="34" s="1"/>
  <c r="C17" i="8"/>
  <c r="C26" i="9"/>
  <c r="C40" i="15"/>
  <c r="C62" i="18"/>
  <c r="C37" i="18"/>
  <c r="D37" i="13"/>
  <c r="C37" i="13"/>
  <c r="F27" i="14"/>
  <c r="E27" i="14"/>
  <c r="D27" i="14"/>
  <c r="C27" i="14"/>
  <c r="D17" i="2"/>
  <c r="G23" i="10" l="1"/>
  <c r="G15" i="10"/>
  <c r="G27" i="14"/>
  <c r="E19" i="10"/>
  <c r="C16" i="9" l="1"/>
  <c r="C31" i="15" l="1"/>
  <c r="B17" i="8" l="1"/>
  <c r="C20" i="26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<sst xmlns="http://schemas.openxmlformats.org/spreadsheetml/2006/main" count="309" uniqueCount="203">
  <si>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</si>
  <si>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</si>
  <si>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</si>
  <si>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</si>
  <si>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</si>
  <si>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</si>
  <si>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</si>
  <si>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</si>
  <si>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</si>
  <si>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</si>
  <si>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</si>
  <si>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</si>
  <si>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</si>
  <si>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</si>
  <si>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</si>
  <si>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</si>
  <si>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</si>
  <si>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</si>
  <si>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</si>
  <si>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</si>
  <si>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</si>
  <si>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</si>
  <si>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</si>
  <si>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</si>
  <si>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</si>
  <si>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</si>
  <si>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</si>
  <si>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</si>
  <si>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</si>
  <si>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</si>
  <si>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</si>
  <si>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</si>
  <si>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</si>
  <si>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</si>
  <si>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</si>
  <si>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</si>
  <si>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</si>
  <si>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</si>
  <si>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</si>
  <si>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</si>
  <si>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</si>
  <si>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</si>
  <si>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</si>
  <si>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</si>
  <si>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</si>
  <si>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</si>
  <si>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</si>
  <si>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</si>
  <si>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</si>
  <si>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</si>
  <si>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</si>
  <si>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</si>
  <si>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</si>
  <si>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</si>
  <si>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</si>
  <si>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</si>
  <si>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</si>
  <si>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</si>
  <si>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</si>
  <si>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</si>
  <si>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</si>
  <si>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</si>
  <si>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</si>
  <si>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</si>
  <si>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</si>
  <si>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</si>
  <si>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</si>
  <si>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</si>
  <si>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</si>
  <si>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</si>
  <si>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</si>
  <si>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</si>
  <si>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</si>
  <si>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</si>
  <si>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</si>
  <si>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</si>
  <si>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</si>
  <si>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</si>
  <si>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</si>
  <si>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</si>
  <si>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</si>
  <si>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</si>
  <si>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</si>
  <si>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</si>
  <si>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</si>
  <si>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</si>
  <si>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</si>
  <si>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</si>
  <si>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</si>
  <si>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</si>
  <si>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</si>
  <si>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</si>
  <si>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</si>
  <si>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</si>
  <si>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</si>
  <si>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</si>
  <si>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</si>
  <si>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</si>
  <si>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</si>
  <si>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</si>
  <si>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</si>
  <si>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</si>
  <si>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</si>
  <si>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</si>
  <si>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</si>
  <si>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</si>
  <si>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</si>
  <si>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</si>
  <si>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</si>
  <si>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</si>
  <si>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</si>
  <si>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</si>
  <si>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</si>
  <si>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</si>
  <si>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</si>
  <si>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</si>
  <si>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</si>
  <si>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</si>
  <si>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</si>
  <si>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</si>
  <si>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</si>
  <si>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</si>
  <si>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</si>
  <si>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</si>
  <si>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</si>
  <si>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</si>
  <si>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</si>
  <si>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</si>
  <si>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</si>
  <si>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</si>
  <si>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</si>
  <si>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</si>
  <si>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</si>
  <si>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</si>
  <si>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</si>
  <si>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</si>
  <si>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</si>
  <si>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Hombre Mayor</t>
  </si>
  <si>
    <t>Mujer Mayor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</si>
  <si>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</si>
  <si>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</si>
  <si>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</si>
  <si>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</si>
  <si>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</si>
  <si>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</si>
  <si>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</si>
  <si>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</si>
  <si>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</si>
  <si>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</si>
  <si>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</si>
  <si>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</si>
  <si>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</si>
  <si>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</si>
  <si>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</si>
  <si>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</si>
  <si>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</si>
  <si>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OTROS</t>
  </si>
  <si>
    <t>PROCED. IRREGULAR</t>
  </si>
  <si>
    <t xml:space="preserve">MAYO </t>
  </si>
  <si>
    <t>HORARIO DE ACCIDENTES OCURRIDOS EN EL</t>
  </si>
  <si>
    <t>CRUCEROS NO SEMAFORIZADOS</t>
  </si>
  <si>
    <t>BLVD. EJERCITO MEXICANO</t>
  </si>
  <si>
    <t>MAY/23</t>
  </si>
  <si>
    <t>GRUAS 2023</t>
  </si>
  <si>
    <t>PROCED.  ESPECIAL</t>
  </si>
  <si>
    <t>FALTA DE MERITOS</t>
  </si>
  <si>
    <t>MAYO</t>
  </si>
  <si>
    <t>GRUAS 2024</t>
  </si>
  <si>
    <t>ACCIDENTES VIALES  MAYO  2024</t>
  </si>
  <si>
    <t>MAY/24</t>
  </si>
  <si>
    <t xml:space="preserve"> CAUSAS DETERMINANTES  DE ACCIDENTES VIALES MAYO   2024</t>
  </si>
  <si>
    <t>ESTADO  DE   EBRIEDAD  POR HORA MAYO   2024</t>
  </si>
  <si>
    <t>EDAD  DE LOS CONDUCTORES INVOLUCRADOS EN ESTADO  DE EBRIEDAD 2024</t>
  </si>
  <si>
    <t>DE MAYO   2024</t>
  </si>
  <si>
    <t>MES DE MAYO    2024</t>
  </si>
  <si>
    <t xml:space="preserve"> MAYO  2024</t>
  </si>
  <si>
    <t>ASUNTOS VIALES CONSIGNADOS  AL M.P. MAYO    2024</t>
  </si>
  <si>
    <t xml:space="preserve"> DETENIDOS   MAYO   2024</t>
  </si>
  <si>
    <t>SALIDAS DIFERENTES A LA MULTA  MAYO    2024</t>
  </si>
  <si>
    <t>M A Y O     2 0 2  4</t>
  </si>
  <si>
    <t>MAYO    2024</t>
  </si>
  <si>
    <t>BLVD. INDEPENDENCIA Y CALZ. ABASTOS</t>
  </si>
  <si>
    <t>AV. BRAVO Y AV. SALTILLO 400</t>
  </si>
  <si>
    <t>BLVD. TORREÓN MATAMOROS Y CALZ. DIVISIÓN DEL NORTE</t>
  </si>
  <si>
    <t>BLVD. TORREÓN MATAMOROS Y BLVD. DE LA LIBERTAD</t>
  </si>
  <si>
    <t>BLVD. PEDRO RDZ. TRIANA Y CALZ. MANUEL GÓMEZ MORÍN</t>
  </si>
  <si>
    <t>BLVD. TORREÓN MATAMOROS Y C. BRAULIO FERNANDEZ AGUIRRE</t>
  </si>
  <si>
    <t>BLVD. PEDRO RDZ. TRIANA Y CALZ. AGROINDUSTRIA</t>
  </si>
  <si>
    <t>BLVD. INDEPENDENCIA Y CALZ. COLON</t>
  </si>
  <si>
    <t>BLVD. TORREÓN MATAMOROS Y BLVD. TORREÓN 2000</t>
  </si>
  <si>
    <t>CALZ. COLON Y AV. HIDALGO</t>
  </si>
  <si>
    <t>CALZ. MANUEL AVILA CAMACHO Y CALZ. ABASTOS</t>
  </si>
  <si>
    <t>BLVD. TORREÓN MATAMOROS SOBRE PUENTE MIELERAS</t>
  </si>
  <si>
    <t>DESNIVEL PLAZA JUMBO</t>
  </si>
  <si>
    <t>PUENTE DIANA LAURA</t>
  </si>
  <si>
    <t>BLVD. EJERCITO MEXICANO Y CARRETERA SANTA FE</t>
  </si>
  <si>
    <t>BLVD. EJERCITO MEXICANO SOBRE PUENTE AV. BRAVO OTE</t>
  </si>
  <si>
    <t>BLVD. EJERCITO MEXICANO Y BLVD. RIO NAZAS</t>
  </si>
  <si>
    <t>BLVD. EJERCITO MEXICANO Y PASEO DE LOS ALAMOS</t>
  </si>
  <si>
    <t>BLVD. EJERCITO MEXICANO Y BLVD. INDEPENDENCIA</t>
  </si>
  <si>
    <t>BLVD. EJERCITO MEXICANO EN SUS DIFERENTES PUNTOS</t>
  </si>
  <si>
    <t>TRABAJO COMUNIT</t>
  </si>
  <si>
    <t>ORDENES DE APRENSION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</si>
</sst>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8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59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 wrapText="1"/>
    </xf>
    <xf numFmtId="3" fontId="8" fillId="0" borderId="62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1" fillId="0" borderId="3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53" xfId="2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1" fillId="0" borderId="16" xfId="2" applyFont="1" applyFill="1" applyBorder="1" applyAlignment="1">
      <alignment horizontal="center" vertical="center"/>
    </xf>
    <xf numFmtId="0" fontId="41" fillId="0" borderId="63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1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6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5" fillId="0" borderId="7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left" vertical="center" wrapText="1"/>
    </xf>
    <xf numFmtId="0" fontId="40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7" fillId="5" borderId="15" xfId="2" applyFont="1" applyFill="1" applyBorder="1" applyAlignment="1">
      <alignment horizontal="left" vertical="center" wrapText="1"/>
    </xf>
    <xf numFmtId="0" fontId="38" fillId="0" borderId="16" xfId="0" applyFont="1" applyBorder="1" applyAlignment="1">
      <alignment horizontal="center" wrapText="1"/>
    </xf>
    <xf numFmtId="0" fontId="26" fillId="0" borderId="39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64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0" fontId="27" fillId="0" borderId="61" xfId="0" applyFont="1" applyBorder="1"/>
    <xf numFmtId="0" fontId="27" fillId="0" borderId="65" xfId="0" applyFont="1" applyBorder="1"/>
    <xf numFmtId="0" fontId="26" fillId="0" borderId="66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26" fillId="0" borderId="62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/>
    </xf>
    <xf numFmtId="0" fontId="38" fillId="0" borderId="23" xfId="0" applyFont="1" applyBorder="1" applyAlignment="1">
      <alignment horizontal="center" wrapText="1"/>
    </xf>
    <xf numFmtId="0" fontId="38" fillId="0" borderId="17" xfId="0" applyFont="1" applyBorder="1" applyAlignment="1">
      <alignment horizontal="center" wrapText="1"/>
    </xf>
    <xf numFmtId="0" fontId="26" fillId="0" borderId="62" xfId="0" applyFont="1" applyBorder="1" applyAlignment="1">
      <alignment horizontal="center"/>
    </xf>
    <xf numFmtId="0" fontId="51" fillId="0" borderId="6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center"/>
    </xf>
    <xf numFmtId="0" fontId="13" fillId="0" borderId="18" xfId="2" applyFont="1" applyBorder="1" applyAlignment="1"/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/>
    <xf numFmtId="0" fontId="13" fillId="0" borderId="4" xfId="2" applyFont="1" applyBorder="1" applyAlignment="1">
      <alignment horizontal="center" vertical="center"/>
    </xf>
    <xf numFmtId="0" fontId="13" fillId="0" borderId="24" xfId="2" applyFont="1" applyBorder="1" applyAlignment="1"/>
    <xf numFmtId="0" fontId="13" fillId="0" borderId="25" xfId="2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Fill="1" applyBorder="1" applyAlignment="1">
      <alignment horizontal="center" vertical="center" wrapText="1"/>
    </xf>
    <xf numFmtId="0" fontId="44" fillId="0" borderId="0" xfId="2" applyFont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3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314</c:v>
                </c:pt>
                <c:pt idx="1">
                  <c:v>14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MAY/24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288</c:v>
                </c:pt>
                <c:pt idx="1">
                  <c:v>11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4284160"/>
        <c:axId val="252767040"/>
        <c:axId val="0"/>
      </c:bar3DChart>
      <c:catAx>
        <c:axId val="18428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52767040"/>
        <c:crosses val="autoZero"/>
        <c:auto val="1"/>
        <c:lblAlgn val="ctr"/>
        <c:lblOffset val="100"/>
        <c:noMultiLvlLbl val="0"/>
      </c:catAx>
      <c:valAx>
        <c:axId val="252767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42841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27</c:v>
                </c:pt>
                <c:pt idx="1">
                  <c:v>15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MAY/24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31</c:v>
                </c:pt>
                <c:pt idx="1">
                  <c:v>31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5078272"/>
        <c:axId val="218599360"/>
        <c:axId val="0"/>
      </c:bar3DChart>
      <c:catAx>
        <c:axId val="265078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8599360"/>
        <c:crosses val="autoZero"/>
        <c:auto val="1"/>
        <c:lblAlgn val="ctr"/>
        <c:lblOffset val="100"/>
        <c:noMultiLvlLbl val="0"/>
      </c:catAx>
      <c:valAx>
        <c:axId val="218599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5078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660</c:v>
                </c:pt>
                <c:pt idx="1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MAY/24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507</c:v>
                </c:pt>
                <c:pt idx="1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2509312"/>
        <c:axId val="219054080"/>
        <c:axId val="0"/>
      </c:bar3DChart>
      <c:catAx>
        <c:axId val="282509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9054080"/>
        <c:crosses val="autoZero"/>
        <c:auto val="1"/>
        <c:lblAlgn val="ctr"/>
        <c:lblOffset val="100"/>
        <c:noMultiLvlLbl val="0"/>
      </c:catAx>
      <c:valAx>
        <c:axId val="219054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25093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MULTA'!$D$15</c:f>
              <c:numCache>
                <c:formatCode>General</c:formatCode>
                <c:ptCount val="1"/>
                <c:pt idx="0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TRABAJO COMUNIT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MULTA'!$E$15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MULTA'!$I$15</c:f>
              <c:numCache>
                <c:formatCode>General</c:formatCode>
                <c:ptCount val="1"/>
                <c:pt idx="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MULTA'!$J$10</c:f>
              <c:strCache>
                <c:ptCount val="1"/>
                <c:pt idx="0">
                  <c:v>ORDENES DE APRENSION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54-4A54-A19F-CF451E02AC8F}"/>
            </c:ext>
          </c:extLst>
        </c:ser>
        <c:ser>
          <c:idx val="7"/>
          <c:order val="7"/>
          <c:tx>
            <c:strRef>
              <c:f>'SALIDAS DIF.  MULTA'!$K$10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MULTA'!$K$15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54-4A54-A19F-CF451E0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0136192"/>
        <c:axId val="219058112"/>
        <c:axId val="0"/>
      </c:bar3DChart>
      <c:catAx>
        <c:axId val="320136192"/>
        <c:scaling>
          <c:orientation val="minMax"/>
        </c:scaling>
        <c:delete val="1"/>
        <c:axPos val="b"/>
        <c:majorTickMark val="none"/>
        <c:minorTickMark val="none"/>
        <c:tickLblPos val="nextTo"/>
        <c:crossAx val="219058112"/>
        <c:crosses val="autoZero"/>
        <c:auto val="1"/>
        <c:lblAlgn val="ctr"/>
        <c:lblOffset val="100"/>
        <c:noMultiLvlLbl val="0"/>
      </c:catAx>
      <c:valAx>
        <c:axId val="219058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201361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330238976"/>
        <c:axId val="333374016"/>
        <c:axId val="0"/>
      </c:bar3DChart>
      <c:catAx>
        <c:axId val="330238976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333374016"/>
        <c:crosses val="autoZero"/>
        <c:auto val="1"/>
        <c:lblAlgn val="ctr"/>
        <c:lblOffset val="100"/>
        <c:noMultiLvlLbl val="0"/>
      </c:catAx>
      <c:valAx>
        <c:axId val="333374016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330238976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PROCED.  ESPECIAL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PROCED.  ESPECIAL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8124800"/>
        <c:axId val="333376896"/>
        <c:axId val="0"/>
      </c:bar3DChart>
      <c:catAx>
        <c:axId val="33812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3376896"/>
        <c:crosses val="autoZero"/>
        <c:auto val="1"/>
        <c:lblAlgn val="ctr"/>
        <c:lblOffset val="100"/>
        <c:noMultiLvlLbl val="0"/>
      </c:catAx>
      <c:valAx>
        <c:axId val="333376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81248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23</c:v>
                </c:pt>
                <c:pt idx="3">
                  <c:v>60</c:v>
                </c:pt>
                <c:pt idx="4">
                  <c:v>64</c:v>
                </c:pt>
                <c:pt idx="5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MAY/24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31</c:v>
                </c:pt>
                <c:pt idx="3">
                  <c:v>55</c:v>
                </c:pt>
                <c:pt idx="4">
                  <c:v>64</c:v>
                </c:pt>
                <c:pt idx="5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9121152"/>
        <c:axId val="252771072"/>
        <c:axId val="0"/>
      </c:bar3DChart>
      <c:catAx>
        <c:axId val="21912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52771072"/>
        <c:crosses val="autoZero"/>
        <c:auto val="1"/>
        <c:lblAlgn val="ctr"/>
        <c:lblOffset val="100"/>
        <c:noMultiLvlLbl val="0"/>
      </c:catAx>
      <c:valAx>
        <c:axId val="252771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91211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17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MAY/24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12</c:v>
                </c:pt>
                <c:pt idx="1">
                  <c:v>24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9120640"/>
        <c:axId val="261385024"/>
        <c:axId val="0"/>
      </c:bar3DChart>
      <c:catAx>
        <c:axId val="219120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61385024"/>
        <c:crosses val="autoZero"/>
        <c:auto val="1"/>
        <c:lblAlgn val="ctr"/>
        <c:lblOffset val="100"/>
        <c:noMultiLvlLbl val="0"/>
      </c:catAx>
      <c:valAx>
        <c:axId val="261385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91206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MAY/24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7074816"/>
        <c:axId val="214320832"/>
        <c:axId val="0"/>
      </c:bar3DChart>
      <c:catAx>
        <c:axId val="24707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4320832"/>
        <c:crosses val="autoZero"/>
        <c:auto val="1"/>
        <c:lblAlgn val="ctr"/>
        <c:lblOffset val="100"/>
        <c:noMultiLvlLbl val="0"/>
      </c:catAx>
      <c:valAx>
        <c:axId val="214320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470748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12</c:v>
                </c:pt>
                <c:pt idx="1">
                  <c:v>4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15</c:v>
                </c:pt>
                <c:pt idx="8">
                  <c:v>14</c:v>
                </c:pt>
                <c:pt idx="9">
                  <c:v>15</c:v>
                </c:pt>
                <c:pt idx="10">
                  <c:v>12</c:v>
                </c:pt>
                <c:pt idx="11">
                  <c:v>16</c:v>
                </c:pt>
                <c:pt idx="12">
                  <c:v>15</c:v>
                </c:pt>
                <c:pt idx="13">
                  <c:v>19</c:v>
                </c:pt>
                <c:pt idx="14">
                  <c:v>20</c:v>
                </c:pt>
                <c:pt idx="15">
                  <c:v>20</c:v>
                </c:pt>
                <c:pt idx="16">
                  <c:v>22</c:v>
                </c:pt>
                <c:pt idx="17">
                  <c:v>15</c:v>
                </c:pt>
                <c:pt idx="18">
                  <c:v>26</c:v>
                </c:pt>
                <c:pt idx="19">
                  <c:v>18</c:v>
                </c:pt>
                <c:pt idx="20">
                  <c:v>12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47162880"/>
        <c:axId val="216072192"/>
        <c:axId val="0"/>
      </c:bar3DChart>
      <c:catAx>
        <c:axId val="24716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72192"/>
        <c:crosses val="autoZero"/>
        <c:auto val="1"/>
        <c:lblAlgn val="ctr"/>
        <c:lblOffset val="100"/>
        <c:noMultiLvlLbl val="0"/>
      </c:catAx>
      <c:valAx>
        <c:axId val="2160721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47162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12</c:v>
                </c:pt>
                <c:pt idx="1">
                  <c:v>4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15</c:v>
                </c:pt>
                <c:pt idx="8">
                  <c:v>14</c:v>
                </c:pt>
                <c:pt idx="9">
                  <c:v>15</c:v>
                </c:pt>
                <c:pt idx="10">
                  <c:v>12</c:v>
                </c:pt>
                <c:pt idx="11">
                  <c:v>16</c:v>
                </c:pt>
                <c:pt idx="12">
                  <c:v>15</c:v>
                </c:pt>
                <c:pt idx="13">
                  <c:v>19</c:v>
                </c:pt>
                <c:pt idx="14">
                  <c:v>20</c:v>
                </c:pt>
                <c:pt idx="15">
                  <c:v>20</c:v>
                </c:pt>
                <c:pt idx="16">
                  <c:v>22</c:v>
                </c:pt>
                <c:pt idx="17">
                  <c:v>15</c:v>
                </c:pt>
                <c:pt idx="18">
                  <c:v>26</c:v>
                </c:pt>
                <c:pt idx="19">
                  <c:v>18</c:v>
                </c:pt>
                <c:pt idx="20">
                  <c:v>12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5812608"/>
        <c:axId val="216079104"/>
        <c:axId val="0"/>
      </c:bar3DChart>
      <c:catAx>
        <c:axId val="255812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6079104"/>
        <c:crosses val="autoZero"/>
        <c:auto val="1"/>
        <c:lblAlgn val="ctr"/>
        <c:lblOffset val="100"/>
        <c:noMultiLvlLbl val="0"/>
      </c:catAx>
      <c:valAx>
        <c:axId val="216079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81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EBRIEDAD'!$C$44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5814656"/>
        <c:axId val="217022464"/>
        <c:axId val="0"/>
      </c:bar3DChart>
      <c:catAx>
        <c:axId val="2558146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022464"/>
        <c:crosses val="autoZero"/>
        <c:auto val="1"/>
        <c:lblAlgn val="ctr"/>
        <c:lblOffset val="100"/>
        <c:noMultiLvlLbl val="0"/>
      </c:catAx>
      <c:valAx>
        <c:axId val="2170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81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399</c:v>
                </c:pt>
                <c:pt idx="1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349184"/>
        <c:axId val="217028224"/>
        <c:axId val="0"/>
      </c:bar3DChart>
      <c:catAx>
        <c:axId val="2563491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028224"/>
        <c:crosses val="autoZero"/>
        <c:auto val="1"/>
        <c:lblAlgn val="ctr"/>
        <c:lblOffset val="100"/>
        <c:noMultiLvlLbl val="0"/>
      </c:catAx>
      <c:valAx>
        <c:axId val="217028224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56349184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2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444500</xdr:colOff>
      <xdr:row>30</xdr:row>
      <xdr:rowOff>113399</xdr:rowOff>
    </xdr:from>
    <xdr:to>
      <xdr:col>2</xdr:col>
      <xdr:colOff>850900</xdr:colOff>
      <xdr:row>38</xdr:row>
      <xdr:rowOff>17463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818999"/>
          <a:ext cx="29083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604910</xdr:colOff>
      <xdr:row>0</xdr:row>
      <xdr:rowOff>139700</xdr:rowOff>
    </xdr:from>
    <xdr:to>
      <xdr:col>12</xdr:col>
      <xdr:colOff>591446</xdr:colOff>
      <xdr:row>10</xdr:row>
      <xdr:rowOff>177800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CA606FD-A155-40B4-A7D5-0A7A5728F5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247510" y="139700"/>
          <a:ext cx="1612136" cy="1892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1628775</xdr:colOff>
      <xdr:row>39</xdr:row>
      <xdr:rowOff>77018</xdr:rowOff>
    </xdr:from>
    <xdr:to>
      <xdr:col>2</xdr:col>
      <xdr:colOff>3829050</xdr:colOff>
      <xdr:row>44</xdr:row>
      <xdr:rowOff>99580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7306493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200366</xdr:colOff>
      <xdr:row>2</xdr:row>
      <xdr:rowOff>95249</xdr:rowOff>
    </xdr:from>
    <xdr:to>
      <xdr:col>5</xdr:col>
      <xdr:colOff>452516</xdr:colOff>
      <xdr:row>9</xdr:row>
      <xdr:rowOff>333375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116E099-CC7A-46DB-B6C4-EEA9DBD106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6420191" y="285749"/>
          <a:ext cx="1157025" cy="13716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177800</xdr:colOff>
      <xdr:row>24</xdr:row>
      <xdr:rowOff>76200</xdr:rowOff>
    </xdr:from>
    <xdr:to>
      <xdr:col>2</xdr:col>
      <xdr:colOff>457200</xdr:colOff>
      <xdr:row>26</xdr:row>
      <xdr:rowOff>182230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" y="7315200"/>
          <a:ext cx="24003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165100</xdr:colOff>
      <xdr:row>3</xdr:row>
      <xdr:rowOff>56526</xdr:rowOff>
    </xdr:from>
    <xdr:to>
      <xdr:col>13</xdr:col>
      <xdr:colOff>787400</xdr:colOff>
      <xdr:row>11</xdr:row>
      <xdr:rowOff>28218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6548598-6800-44FA-ABB4-21FFE5BAB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591800" y="628026"/>
          <a:ext cx="1422400" cy="16861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24</xdr:row>
      <xdr:rowOff>127075</xdr:rowOff>
    </xdr:from>
    <xdr:to>
      <xdr:col>2</xdr:col>
      <xdr:colOff>165100</xdr:colOff>
      <xdr:row>27</xdr:row>
      <xdr:rowOff>17130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099375"/>
          <a:ext cx="28829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72266</xdr:colOff>
      <xdr:row>3</xdr:row>
      <xdr:rowOff>0</xdr:rowOff>
    </xdr:from>
    <xdr:to>
      <xdr:col>12</xdr:col>
      <xdr:colOff>685800</xdr:colOff>
      <xdr:row>11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A29AEF4-7799-44D9-B4D7-A4431067E5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651366" y="571500"/>
          <a:ext cx="1426334" cy="17145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3</xdr:row>
      <xdr:rowOff>138430</xdr:rowOff>
    </xdr:from>
    <xdr:to>
      <xdr:col>10</xdr:col>
      <xdr:colOff>732933</xdr:colOff>
      <xdr:row>4</xdr:row>
      <xdr:rowOff>31068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 flipV="1">
          <a:off x="657226" y="624205"/>
          <a:ext cx="9010157" cy="54563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117475</xdr:colOff>
      <xdr:row>4</xdr:row>
      <xdr:rowOff>76199</xdr:rowOff>
    </xdr:from>
    <xdr:to>
      <xdr:col>11</xdr:col>
      <xdr:colOff>38100</xdr:colOff>
      <xdr:row>4</xdr:row>
      <xdr:rowOff>130762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 flipV="1">
          <a:off x="841375" y="723899"/>
          <a:ext cx="8959850" cy="54563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9</xdr:col>
      <xdr:colOff>657225</xdr:colOff>
      <xdr:row>39</xdr:row>
      <xdr:rowOff>104775</xdr:rowOff>
    </xdr:from>
    <xdr:to>
      <xdr:col>12</xdr:col>
      <xdr:colOff>381000</xdr:colOff>
      <xdr:row>44</xdr:row>
      <xdr:rowOff>160005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741045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20</xdr:row>
      <xdr:rowOff>142875</xdr:rowOff>
    </xdr:from>
    <xdr:to>
      <xdr:col>10</xdr:col>
      <xdr:colOff>352425</xdr:colOff>
      <xdr:row>36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238125</xdr:colOff>
      <xdr:row>0</xdr:row>
      <xdr:rowOff>133350</xdr:rowOff>
    </xdr:from>
    <xdr:to>
      <xdr:col>12</xdr:col>
      <xdr:colOff>524770</xdr:colOff>
      <xdr:row>8</xdr:row>
      <xdr:rowOff>71571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865F1C-D2CB-41B5-8086-87D5228588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9886950" y="133350"/>
          <a:ext cx="1143895" cy="13574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142875</xdr:colOff>
      <xdr:row>26</xdr:row>
      <xdr:rowOff>21861</xdr:rowOff>
    </xdr:from>
    <xdr:to>
      <xdr:col>9</xdr:col>
      <xdr:colOff>200025</xdr:colOff>
      <xdr:row>31</xdr:row>
      <xdr:rowOff>55230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5508261"/>
          <a:ext cx="2085975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302955</xdr:colOff>
      <xdr:row>1</xdr:row>
      <xdr:rowOff>123825</xdr:rowOff>
    </xdr:from>
    <xdr:to>
      <xdr:col>17</xdr:col>
      <xdr:colOff>245019</xdr:colOff>
      <xdr:row>9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CC1871-612D-420E-A912-54AAD84CFB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561005" y="285750"/>
          <a:ext cx="1170789" cy="13525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29</xdr:row>
      <xdr:rowOff>95250</xdr:rowOff>
    </xdr:from>
    <xdr:to>
      <xdr:col>3</xdr:col>
      <xdr:colOff>123825</xdr:colOff>
      <xdr:row>34</xdr:row>
      <xdr:rowOff>147669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219700"/>
          <a:ext cx="2257425" cy="862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13</xdr:row>
      <xdr:rowOff>171451</xdr:rowOff>
    </xdr:from>
    <xdr:to>
      <xdr:col>13</xdr:col>
      <xdr:colOff>704850</xdr:colOff>
      <xdr:row>34</xdr:row>
      <xdr:rowOff>57151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209550</xdr:colOff>
      <xdr:row>0</xdr:row>
      <xdr:rowOff>152400</xdr:rowOff>
    </xdr:from>
    <xdr:to>
      <xdr:col>13</xdr:col>
      <xdr:colOff>658121</xdr:colOff>
      <xdr:row>9</xdr:row>
      <xdr:rowOff>199668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79B0C8F-9150-462F-93D9-028895CD9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800975" y="152400"/>
          <a:ext cx="1258196" cy="1514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</xdr:colOff>
      <xdr:row>14</xdr:row>
      <xdr:rowOff>127000</xdr:rowOff>
    </xdr:from>
    <xdr:to>
      <xdr:col>13</xdr:col>
      <xdr:colOff>749300</xdr:colOff>
      <xdr:row>36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4</xdr:row>
      <xdr:rowOff>0</xdr:rowOff>
    </xdr:from>
    <xdr:to>
      <xdr:col>10</xdr:col>
      <xdr:colOff>580151</xdr:colOff>
      <xdr:row>4</xdr:row>
      <xdr:rowOff>45719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93700" y="762000"/>
          <a:ext cx="97749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10</xdr:col>
      <xdr:colOff>635000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23900" y="927100"/>
          <a:ext cx="94996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190500</xdr:colOff>
      <xdr:row>29</xdr:row>
      <xdr:rowOff>88900</xdr:rowOff>
    </xdr:from>
    <xdr:to>
      <xdr:col>2</xdr:col>
      <xdr:colOff>304800</xdr:colOff>
      <xdr:row>34</xdr:row>
      <xdr:rowOff>107264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543800"/>
          <a:ext cx="28829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784859</xdr:colOff>
      <xdr:row>1</xdr:row>
      <xdr:rowOff>114300</xdr:rowOff>
    </xdr:from>
    <xdr:to>
      <xdr:col>13</xdr:col>
      <xdr:colOff>19946</xdr:colOff>
      <xdr:row>9</xdr:row>
      <xdr:rowOff>317500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FF28ECE-D665-405F-BB85-6FC8547833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373359" y="304800"/>
          <a:ext cx="1635387" cy="1930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139700</xdr:colOff>
      <xdr:row>4</xdr:row>
      <xdr:rowOff>127000</xdr:rowOff>
    </xdr:from>
    <xdr:to>
      <xdr:col>11</xdr:col>
      <xdr:colOff>584200</xdr:colOff>
      <xdr:row>4</xdr:row>
      <xdr:rowOff>177800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39700" y="1016000"/>
          <a:ext cx="108712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50800</xdr:colOff>
      <xdr:row>5</xdr:row>
      <xdr:rowOff>50800</xdr:rowOff>
    </xdr:from>
    <xdr:to>
      <xdr:col>11</xdr:col>
      <xdr:colOff>711200</xdr:colOff>
      <xdr:row>5</xdr:row>
      <xdr:rowOff>96519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71500" y="1130300"/>
          <a:ext cx="105664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355600</xdr:colOff>
      <xdr:row>25</xdr:row>
      <xdr:rowOff>165100</xdr:rowOff>
    </xdr:from>
    <xdr:to>
      <xdr:col>2</xdr:col>
      <xdr:colOff>647700</xdr:colOff>
      <xdr:row>32</xdr:row>
      <xdr:rowOff>56464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134100"/>
          <a:ext cx="29083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682052</xdr:colOff>
      <xdr:row>1</xdr:row>
      <xdr:rowOff>76200</xdr:rowOff>
    </xdr:from>
    <xdr:to>
      <xdr:col>13</xdr:col>
      <xdr:colOff>553346</xdr:colOff>
      <xdr:row>9</xdr:row>
      <xdr:rowOff>165100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AAFC286-9139-4101-91B6-F3F480871C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108752" y="266700"/>
          <a:ext cx="1496894" cy="1739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368301</xdr:colOff>
      <xdr:row>6</xdr:row>
      <xdr:rowOff>114300</xdr:rowOff>
    </xdr:from>
    <xdr:to>
      <xdr:col>10</xdr:col>
      <xdr:colOff>762001</xdr:colOff>
      <xdr:row>6</xdr:row>
      <xdr:rowOff>160019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68301" y="1257300"/>
          <a:ext cx="99949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190500</xdr:colOff>
      <xdr:row>7</xdr:row>
      <xdr:rowOff>88900</xdr:rowOff>
    </xdr:from>
    <xdr:to>
      <xdr:col>10</xdr:col>
      <xdr:colOff>811969</xdr:colOff>
      <xdr:row>7</xdr:row>
      <xdr:rowOff>134619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98500" y="1422400"/>
          <a:ext cx="9714669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508000</xdr:colOff>
      <xdr:row>2</xdr:row>
      <xdr:rowOff>114299</xdr:rowOff>
    </xdr:from>
    <xdr:to>
      <xdr:col>13</xdr:col>
      <xdr:colOff>400946</xdr:colOff>
      <xdr:row>11</xdr:row>
      <xdr:rowOff>164866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7A45CFA-26D3-4844-B206-141AB9C858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922000" y="495299"/>
          <a:ext cx="1518546" cy="17650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4</xdr:row>
      <xdr:rowOff>106681</xdr:rowOff>
    </xdr:from>
    <xdr:to>
      <xdr:col>7</xdr:col>
      <xdr:colOff>269243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935356"/>
          <a:ext cx="7974969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552450</xdr:colOff>
      <xdr:row>4</xdr:row>
      <xdr:rowOff>283844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42948" y="1066800"/>
          <a:ext cx="7820027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28576</xdr:colOff>
      <xdr:row>41</xdr:row>
      <xdr:rowOff>9526</xdr:rowOff>
    </xdr:from>
    <xdr:to>
      <xdr:col>2</xdr:col>
      <xdr:colOff>971551</xdr:colOff>
      <xdr:row>43</xdr:row>
      <xdr:rowOff>165136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6" y="1177290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0</xdr:row>
      <xdr:rowOff>85725</xdr:rowOff>
    </xdr:from>
    <xdr:to>
      <xdr:col>8</xdr:col>
      <xdr:colOff>496196</xdr:colOff>
      <xdr:row>7</xdr:row>
      <xdr:rowOff>161568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92C70E9-1D96-4F91-A5C6-29ACDC570D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8610600" y="85725"/>
          <a:ext cx="1277246" cy="15141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48</xdr:row>
      <xdr:rowOff>133350</xdr:rowOff>
    </xdr:from>
    <xdr:to>
      <xdr:col>7</xdr:col>
      <xdr:colOff>323851</xdr:colOff>
      <xdr:row>59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45</xdr:row>
      <xdr:rowOff>266700</xdr:rowOff>
    </xdr:from>
    <xdr:to>
      <xdr:col>6</xdr:col>
      <xdr:colOff>390525</xdr:colOff>
      <xdr:row>47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59</xdr:row>
      <xdr:rowOff>380999</xdr:rowOff>
    </xdr:from>
    <xdr:to>
      <xdr:col>7</xdr:col>
      <xdr:colOff>219075</xdr:colOff>
      <xdr:row>82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381001</xdr:colOff>
      <xdr:row>4</xdr:row>
      <xdr:rowOff>3812</xdr:rowOff>
    </xdr:from>
    <xdr:to>
      <xdr:col>5</xdr:col>
      <xdr:colOff>1466042</xdr:colOff>
      <xdr:row>4</xdr:row>
      <xdr:rowOff>49531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 flipV="1">
          <a:off x="381001" y="651512"/>
          <a:ext cx="668574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4</xdr:row>
      <xdr:rowOff>116206</xdr:rowOff>
    </xdr:from>
    <xdr:to>
      <xdr:col>6</xdr:col>
      <xdr:colOff>209550</xdr:colOff>
      <xdr:row>5</xdr:row>
      <xdr:rowOff>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 flipV="1">
          <a:off x="533400" y="763906"/>
          <a:ext cx="6810375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200026</xdr:colOff>
      <xdr:row>37</xdr:row>
      <xdr:rowOff>301029</xdr:rowOff>
    </xdr:from>
    <xdr:to>
      <xdr:col>4</xdr:col>
      <xdr:colOff>1152526</xdr:colOff>
      <xdr:row>40</xdr:row>
      <xdr:rowOff>65133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1" y="11273829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638175</xdr:colOff>
      <xdr:row>82</xdr:row>
      <xdr:rowOff>123825</xdr:rowOff>
    </xdr:from>
    <xdr:to>
      <xdr:col>4</xdr:col>
      <xdr:colOff>552450</xdr:colOff>
      <xdr:row>86</xdr:row>
      <xdr:rowOff>183204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2602825"/>
          <a:ext cx="22098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557418</xdr:colOff>
      <xdr:row>0</xdr:row>
      <xdr:rowOff>190500</xdr:rowOff>
    </xdr:from>
    <xdr:to>
      <xdr:col>7</xdr:col>
      <xdr:colOff>652066</xdr:colOff>
      <xdr:row>9</xdr:row>
      <xdr:rowOff>47625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8289DC9-1553-453F-B9AB-36486B0882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691643" y="190500"/>
          <a:ext cx="1190023" cy="1409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43</xdr:row>
      <xdr:rowOff>381000</xdr:rowOff>
    </xdr:from>
    <xdr:to>
      <xdr:col>8</xdr:col>
      <xdr:colOff>495301</xdr:colOff>
      <xdr:row>64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</xdr:row>
      <xdr:rowOff>135256</xdr:rowOff>
    </xdr:from>
    <xdr:to>
      <xdr:col>6</xdr:col>
      <xdr:colOff>95250</xdr:colOff>
      <xdr:row>5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9525" y="782956"/>
          <a:ext cx="698182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28574</xdr:colOff>
      <xdr:row>5</xdr:row>
      <xdr:rowOff>76200</xdr:rowOff>
    </xdr:from>
    <xdr:to>
      <xdr:col>6</xdr:col>
      <xdr:colOff>304799</xdr:colOff>
      <xdr:row>5</xdr:row>
      <xdr:rowOff>121920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209549" y="885825"/>
          <a:ext cx="699135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5</xdr:col>
      <xdr:colOff>390525</xdr:colOff>
      <xdr:row>74</xdr:row>
      <xdr:rowOff>66675</xdr:rowOff>
    </xdr:from>
    <xdr:to>
      <xdr:col>8</xdr:col>
      <xdr:colOff>19050</xdr:colOff>
      <xdr:row>77</xdr:row>
      <xdr:rowOff>154629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225647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609600</xdr:colOff>
      <xdr:row>34</xdr:row>
      <xdr:rowOff>219075</xdr:rowOff>
    </xdr:from>
    <xdr:to>
      <xdr:col>8</xdr:col>
      <xdr:colOff>219075</xdr:colOff>
      <xdr:row>37</xdr:row>
      <xdr:rowOff>173679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1096625"/>
          <a:ext cx="21526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466725</xdr:colOff>
      <xdr:row>0</xdr:row>
      <xdr:rowOff>95250</xdr:rowOff>
    </xdr:from>
    <xdr:to>
      <xdr:col>8</xdr:col>
      <xdr:colOff>734321</xdr:colOff>
      <xdr:row>6</xdr:row>
      <xdr:rowOff>637818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A49BB57-3384-4B4A-B660-70821C3910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362825" y="95250"/>
          <a:ext cx="1277246" cy="15141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2457450</xdr:colOff>
      <xdr:row>40</xdr:row>
      <xdr:rowOff>152401</xdr:rowOff>
    </xdr:from>
    <xdr:to>
      <xdr:col>2</xdr:col>
      <xdr:colOff>649371</xdr:colOff>
      <xdr:row>42</xdr:row>
      <xdr:rowOff>297505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0963276"/>
          <a:ext cx="2249571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2495550</xdr:colOff>
      <xdr:row>0</xdr:row>
      <xdr:rowOff>152400</xdr:rowOff>
    </xdr:from>
    <xdr:to>
      <xdr:col>3</xdr:col>
      <xdr:colOff>662328</xdr:colOff>
      <xdr:row>8</xdr:row>
      <xdr:rowOff>142518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72CF3E6-2D8E-4FBF-8F01-7D158F7369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6886575" y="152400"/>
          <a:ext cx="1100478" cy="130456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0</xdr:col>
      <xdr:colOff>254000</xdr:colOff>
      <xdr:row>5</xdr:row>
      <xdr:rowOff>101600</xdr:rowOff>
    </xdr:from>
    <xdr:to>
      <xdr:col>11</xdr:col>
      <xdr:colOff>320276</xdr:colOff>
      <xdr:row>5</xdr:row>
      <xdr:rowOff>147319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54000" y="10541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457198</xdr:colOff>
      <xdr:row>6</xdr:row>
      <xdr:rowOff>23494</xdr:rowOff>
    </xdr:from>
    <xdr:to>
      <xdr:col>11</xdr:col>
      <xdr:colOff>406399</xdr:colOff>
      <xdr:row>6</xdr:row>
      <xdr:rowOff>76200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457198" y="11664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48</xdr:row>
      <xdr:rowOff>22813</xdr:rowOff>
    </xdr:from>
    <xdr:to>
      <xdr:col>11</xdr:col>
      <xdr:colOff>203199</xdr:colOff>
      <xdr:row>48</xdr:row>
      <xdr:rowOff>75519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703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8</xdr:col>
      <xdr:colOff>596900</xdr:colOff>
      <xdr:row>76</xdr:row>
      <xdr:rowOff>165100</xdr:rowOff>
    </xdr:from>
    <xdr:to>
      <xdr:col>12</xdr:col>
      <xdr:colOff>25400</xdr:colOff>
      <xdr:row>83</xdr:row>
      <xdr:rowOff>12700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6802100"/>
          <a:ext cx="2628900" cy="127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393701</xdr:colOff>
      <xdr:row>46</xdr:row>
      <xdr:rowOff>76199</xdr:rowOff>
    </xdr:from>
    <xdr:to>
      <xdr:col>13</xdr:col>
      <xdr:colOff>261635</xdr:colOff>
      <xdr:row>54</xdr:row>
      <xdr:rowOff>202138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45886E84-BBEA-4E6D-AE4F-C849C84444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083801" y="10375899"/>
          <a:ext cx="1468134" cy="1738839"/>
        </a:xfrm>
        <a:prstGeom prst="rect">
          <a:avLst/>
        </a:prstGeom>
      </xdr:spPr>
    </xdr:pic>
    <xdr:clientData/>
  </xdr:twoCellAnchor>
  <xdr:twoCellAnchor editAs="oneCell">
    <xdr:from>
      <xdr:col>11</xdr:col>
      <xdr:colOff>673100</xdr:colOff>
      <xdr:row>2</xdr:row>
      <xdr:rowOff>12699</xdr:rowOff>
    </xdr:from>
    <xdr:to>
      <xdr:col>13</xdr:col>
      <xdr:colOff>502546</xdr:colOff>
      <xdr:row>9</xdr:row>
      <xdr:rowOff>167258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28ADB9B-A347-4974-9F71-DE519CEF3C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363200" y="393699"/>
          <a:ext cx="1429646" cy="169125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2" dataDxfId="130" headerRowBorderDxfId="131" tableBorderDxfId="129" totalsRowBorderDxfId="128">
  <tableColumns count="3">
    <tableColumn id="1" xr3:uid="{00000000-0010-0000-0000-000001000000}" name="CONCEPTO" dataDxfId="127"/>
    <tableColumn id="2" xr3:uid="{00000000-0010-0000-0000-000002000000}" name="MAY/23" dataDxfId="126"/>
    <tableColumn id="3" xr3:uid="{00000000-0010-0000-0000-000003000000}" name="MAY/24" dataDxfId="125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3" dataDxfId="61" headerRowBorderDxfId="62" tableBorderDxfId="60" headerRowCellStyle="Normal 2">
  <tableColumns count="2">
    <tableColumn id="1" xr3:uid="{00000000-0010-0000-0900-000001000000}" name="VEHICULO" dataDxfId="59" dataCellStyle="Normal 2"/>
    <tableColumn id="2" xr3:uid="{00000000-0010-0000-0900-000002000000}" name="CANTIDAD" dataDxfId="58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56" headerRowBorderDxfId="57" tableBorderDxfId="55">
  <tableColumns count="2">
    <tableColumn id="1" xr3:uid="{00000000-0010-0000-0A00-000001000000}" name="CONCEPTO" dataDxfId="54"/>
    <tableColumn id="2" xr3:uid="{00000000-0010-0000-0A00-000002000000}" name="Columna1" dataDxfId="53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38" totalsRowShown="0" headerRowDxfId="52" dataDxfId="50" headerRowBorderDxfId="51" tableBorderDxfId="49" totalsRowBorderDxfId="48">
  <tableColumns count="2">
    <tableColumn id="1" xr3:uid="{00000000-0010-0000-0B00-000001000000}" name="CRUCERO" dataDxfId="47"/>
    <tableColumn id="2" xr3:uid="{00000000-0010-0000-0B00-000002000000}" name="No. INCIDENTES" dataDxfId="46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45" dataDxfId="43" headerRowBorderDxfId="44" tableBorderDxfId="42">
  <tableColumns count="3">
    <tableColumn id="1" xr3:uid="{00000000-0010-0000-0C00-000001000000}" name="CONCEPTO" dataDxfId="41"/>
    <tableColumn id="2" xr3:uid="{00000000-0010-0000-0C00-000002000000}" name="MAY/23" dataDxfId="40"/>
    <tableColumn id="3" xr3:uid="{00000000-0010-0000-0C00-000003000000}" name="MAY/24" dataDxfId="39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2:C17" totalsRowShown="0" headerRowDxfId="38" dataDxfId="36" headerRowBorderDxfId="37" tableBorderDxfId="35">
  <tableColumns count="3">
    <tableColumn id="1" xr3:uid="{00000000-0010-0000-0D00-000001000000}" name="CONCEPTO" dataDxfId="34"/>
    <tableColumn id="2" xr3:uid="{00000000-0010-0000-0D00-000002000000}" name="MAY/23" dataDxfId="33"/>
    <tableColumn id="3" xr3:uid="{00000000-0010-0000-0D00-000003000000}" name="MAY/24" dataDxfId="32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0:L15" totalsRowShown="0" headerRowDxfId="31" dataDxfId="29" headerRowBorderDxfId="30" tableBorderDxfId="28">
  <tableColumns count="10">
    <tableColumn id="1" xr3:uid="{00000000-0010-0000-0E00-000001000000}" name="Columna1" dataDxfId="27"/>
    <tableColumn id="2" xr3:uid="{00000000-0010-0000-0E00-000002000000}" name="CUMPLIDOS" dataDxfId="26"/>
    <tableColumn id="3" xr3:uid="{00000000-0010-0000-0E00-000003000000}" name="TRABAJO COMUNIT" dataDxfId="25"/>
    <tableColumn id="4" xr3:uid="{00000000-0010-0000-0E00-000004000000}" name="AMONESTADOS" dataDxfId="24"/>
    <tableColumn id="5" xr3:uid="{00000000-0010-0000-0E00-000005000000}" name="PREESC. MÉDICA" dataDxfId="23"/>
    <tableColumn id="6" xr3:uid="{00000000-0010-0000-0E00-000006000000}" name="A.A." dataDxfId="22"/>
    <tableColumn id="7" xr3:uid="{00000000-0010-0000-0E00-000007000000}" name="FALTA DE MERITOS" dataDxfId="21"/>
    <tableColumn id="8" xr3:uid="{00000000-0010-0000-0E00-000008000000}" name="ORDENES DE APRENSION" dataDxfId="20"/>
    <tableColumn id="10" xr3:uid="{00000000-0010-0000-0E00-00000A000000}" name="OTROS" dataDxfId="19"/>
    <tableColumn id="9" xr3:uid="{00000000-0010-0000-0E00-000009000000}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>
      <calculatedColumnFormula>E16+E17</calculatedColumnFormula>
    </tableColumn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4" dataDxfId="122" headerRowBorderDxfId="123" tableBorderDxfId="121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20" dataCellStyle="Normal 2"/>
    <tableColumn id="2" xr3:uid="{00000000-0010-0000-0100-000002000000}" name="MAY/23" dataDxfId="119" dataCellStyle="Normal 2"/>
    <tableColumn id="3" xr3:uid="{00000000-0010-0000-0100-000003000000}" name="MAY/24" dataDxfId="118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7" dataDxfId="115" headerRowBorderDxfId="116" tableBorderDxfId="114">
  <tableColumns count="3">
    <tableColumn id="1" xr3:uid="{00000000-0010-0000-0200-000001000000}" name="CONCEPTO" dataDxfId="113" dataCellStyle="Normal 2"/>
    <tableColumn id="2" xr3:uid="{00000000-0010-0000-0200-000002000000}" name="MAY/23" dataDxfId="112" dataCellStyle="Normal 2"/>
    <tableColumn id="3" xr3:uid="{00000000-0010-0000-0200-000003000000}" name="MAY/24" dataDxfId="111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10" dataDxfId="108" headerRowBorderDxfId="109" tableBorderDxfId="107">
  <tableColumns count="3">
    <tableColumn id="1" xr3:uid="{00000000-0010-0000-0300-000001000000}" name="CONCEPTO" dataDxfId="106" dataCellStyle="Normal 2"/>
    <tableColumn id="2" xr3:uid="{00000000-0010-0000-0300-000002000000}" name="MAY/23" dataDxfId="105" dataCellStyle="Normal 2"/>
    <tableColumn id="3" xr3:uid="{00000000-0010-0000-0300-000003000000}" name="MAY/24" dataDxfId="104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3" dataDxfId="101" headerRowBorderDxfId="102" tableBorderDxfId="100" headerRowCellStyle="Normal 2">
  <tableColumns count="6">
    <tableColumn id="1" xr3:uid="{00000000-0010-0000-0400-000001000000}" name="EDAD" dataDxfId="99"/>
    <tableColumn id="2" xr3:uid="{00000000-0010-0000-0400-000002000000}" name="CHOQUES" dataDxfId="98"/>
    <tableColumn id="3" xr3:uid="{00000000-0010-0000-0400-000003000000}" name="ATROPELLOS" dataDxfId="97"/>
    <tableColumn id="4" xr3:uid="{00000000-0010-0000-0400-000004000000}" name="VOLCADURAS" dataDxfId="96"/>
    <tableColumn id="5" xr3:uid="{00000000-0010-0000-0400-000005000000}" name="CAIDA DE PERSONA" dataDxfId="95"/>
    <tableColumn id="6" xr3:uid="{00000000-0010-0000-0400-000006000000}" name="COMPUTO" dataDxfId="94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3" dataDxfId="91" headerRowBorderDxfId="92" tableBorderDxfId="90" headerRowCellStyle="Normal 2" dataCellStyle="Normal 2">
  <tableColumns count="6">
    <tableColumn id="1" xr3:uid="{00000000-0010-0000-0500-000001000000}" name="HORA" dataDxfId="89"/>
    <tableColumn id="2" xr3:uid="{00000000-0010-0000-0500-000002000000}" name="CHOQUES" dataDxfId="88" dataCellStyle="Normal 2"/>
    <tableColumn id="3" xr3:uid="{00000000-0010-0000-0500-000003000000}" name="ATROPELLOS" dataDxfId="87" dataCellStyle="Normal 2"/>
    <tableColumn id="4" xr3:uid="{00000000-0010-0000-0500-000004000000}" name="VOLCADURAS" dataDxfId="86" dataCellStyle="Normal 2"/>
    <tableColumn id="5" xr3:uid="{00000000-0010-0000-0500-000005000000}" name="CAIDA DE PERSONA" dataDxfId="85" dataCellStyle="Normal 2"/>
    <tableColumn id="6" xr3:uid="{00000000-0010-0000-0500-000006000000}" name="COMPUTO" dataDxfId="84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3" dataDxfId="81" headerRowBorderDxfId="82" tableBorderDxfId="80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9"/>
    <tableColumn id="2" xr3:uid="{00000000-0010-0000-0600-000002000000}" name="ESTADO  DE EBRIEDAD" dataDxfId="78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4:C62" totalsRowShown="0" headerRowDxfId="77" dataDxfId="75" headerRowBorderDxfId="76" tableBorderDxfId="74" totalsRowBorderDxfId="73" headerRowCellStyle="Normal 2" dataCellStyle="Normal 2">
  <sortState xmlns:xlrd2="http://schemas.microsoft.com/office/spreadsheetml/2017/richdata2" ref="B45:C62">
    <sortCondition ref="B45:B62"/>
  </sortState>
  <tableColumns count="2">
    <tableColumn id="1" xr3:uid="{00000000-0010-0000-0700-000001000000}" name="EDAD" dataDxfId="72"/>
    <tableColumn id="2" xr3:uid="{00000000-0010-0000-0700-000002000000}" name="ESTADO  DE EBRIEDAD" dataDxfId="71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7:C69" totalsRowShown="0" headerRowDxfId="70" dataDxfId="68" headerRowBorderDxfId="69" tableBorderDxfId="67" totalsRowBorderDxfId="66" headerRowCellStyle="Normal 2">
  <tableColumns count="2">
    <tableColumn id="1" xr3:uid="{00000000-0010-0000-0800-000001000000}" name="GENERO " dataDxfId="65" dataCellStyle="Normal 2"/>
    <tableColumn id="2" xr3:uid="{00000000-0010-0000-0800-000002000000}" name="E.E." dataDxfId="64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topLeftCell="A16" zoomScale="75" zoomScaleNormal="75" zoomScaleSheetLayoutView="75" zoomScalePageLayoutView="75" workbookViewId="0">
      <selection activeCell="I11" sqref="I11"/>
    </sheetView>
  </sheetViews>
  <sheetFormatPr baseColWidth="10" defaultColWidth="11.42578125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44" t="s">
        <v>168</v>
      </c>
      <c r="C2" s="344"/>
      <c r="D2" s="344"/>
      <c r="E2" s="344"/>
      <c r="F2" s="344"/>
      <c r="G2" s="344"/>
      <c r="H2" s="344"/>
    </row>
    <row r="3" spans="2:8">
      <c r="B3" s="344"/>
      <c r="C3" s="344"/>
      <c r="D3" s="344"/>
      <c r="E3" s="344"/>
      <c r="F3" s="344"/>
      <c r="G3" s="344"/>
      <c r="H3" s="344"/>
    </row>
    <row r="4" spans="2:8" ht="50.25" customHeight="1">
      <c r="B4" s="344"/>
      <c r="C4" s="344"/>
      <c r="D4" s="344"/>
      <c r="E4" s="344"/>
      <c r="F4" s="344"/>
      <c r="G4" s="344"/>
      <c r="H4" s="344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5"/>
    </row>
    <row r="10" spans="2:8" ht="21" customHeight="1">
      <c r="B10" s="232" t="s">
        <v>0</v>
      </c>
      <c r="C10" s="233" t="s">
        <v>162</v>
      </c>
      <c r="D10" s="234" t="s">
        <v>169</v>
      </c>
    </row>
    <row r="11" spans="2:8" ht="30.95" customHeight="1">
      <c r="B11" s="230" t="s">
        <v>1</v>
      </c>
      <c r="C11" s="202">
        <v>314</v>
      </c>
      <c r="D11" s="188">
        <v>288</v>
      </c>
    </row>
    <row r="12" spans="2:8" ht="30.95" customHeight="1">
      <c r="B12" s="230" t="s">
        <v>2</v>
      </c>
      <c r="C12" s="202">
        <v>14</v>
      </c>
      <c r="D12" s="188">
        <v>11</v>
      </c>
    </row>
    <row r="13" spans="2:8" ht="30.95" customHeight="1">
      <c r="B13" s="230" t="s">
        <v>3</v>
      </c>
      <c r="C13" s="202">
        <v>8</v>
      </c>
      <c r="D13" s="188">
        <v>7</v>
      </c>
    </row>
    <row r="14" spans="2:8" ht="30.95" customHeight="1">
      <c r="B14" s="230" t="s">
        <v>4</v>
      </c>
      <c r="C14" s="202">
        <v>0</v>
      </c>
      <c r="D14" s="188">
        <v>0</v>
      </c>
    </row>
    <row r="15" spans="2:8" ht="12.75" customHeight="1">
      <c r="B15" s="230"/>
      <c r="C15" s="202"/>
      <c r="D15" s="188"/>
    </row>
    <row r="16" spans="2:8" ht="30.95" customHeight="1">
      <c r="B16" s="314" t="s">
        <v>5</v>
      </c>
      <c r="C16" s="315">
        <f>C11+C12+C13+C14</f>
        <v>336</v>
      </c>
      <c r="D16" s="315">
        <f>D11+D12+D13+D14</f>
        <v>306</v>
      </c>
    </row>
    <row r="17" spans="2:5" ht="12.75" customHeight="1">
      <c r="B17" s="230"/>
      <c r="C17" s="202"/>
      <c r="D17" s="188"/>
    </row>
    <row r="18" spans="2:5" ht="30.95" customHeight="1">
      <c r="B18" s="230" t="s">
        <v>6</v>
      </c>
      <c r="C18" s="202">
        <v>191</v>
      </c>
      <c r="D18" s="188">
        <v>185</v>
      </c>
    </row>
    <row r="19" spans="2:5" ht="30.95" customHeight="1">
      <c r="B19" s="231" t="s">
        <v>7</v>
      </c>
      <c r="C19" s="203">
        <v>3</v>
      </c>
      <c r="D19" s="189">
        <v>1</v>
      </c>
    </row>
    <row r="20" spans="2:5" ht="9" customHeight="1">
      <c r="E20" s="74"/>
    </row>
    <row r="21" spans="2:5">
      <c r="E21" s="74"/>
    </row>
    <row r="22" spans="2:5">
      <c r="E22" s="74"/>
    </row>
    <row r="23" spans="2:5">
      <c r="E23" s="74"/>
    </row>
  </sheetData>
  <mergeCells count="1">
    <mergeCell ref="B2:H4"/>
  </mergeCells>
  <printOptions horizontalCentered="1"/>
  <pageMargins left="0.6" right="0" top="0.43" bottom="0" header="0" footer="0"/>
  <pageSetup scale="70" orientation="landscape" r:id="rId1"/>
  <headerFooter alignWithMargins="0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D38"/>
  <sheetViews>
    <sheetView showGridLines="0" view="pageLayout" topLeftCell="A5" zoomScaleNormal="100" workbookViewId="0">
      <selection activeCell="I11" sqref="I11"/>
    </sheetView>
  </sheetViews>
  <sheetFormatPr baseColWidth="10" defaultRowHeight="12.75"/>
  <cols>
    <col min="1" max="1" width="4.14062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1" spans="3:4" ht="7.5" customHeight="1"/>
    <row r="2" spans="3:4" ht="7.5" customHeight="1"/>
    <row r="4" spans="3:4" ht="12.75" customHeight="1">
      <c r="C4" s="367" t="s">
        <v>155</v>
      </c>
      <c r="D4" s="367"/>
    </row>
    <row r="5" spans="3:4" ht="12.75" customHeight="1">
      <c r="C5" s="367"/>
      <c r="D5" s="367"/>
    </row>
    <row r="6" spans="3:4" ht="24.75" customHeight="1">
      <c r="C6" s="367"/>
      <c r="D6" s="367"/>
    </row>
    <row r="7" spans="3:4" hidden="1"/>
    <row r="9" spans="3:4" ht="13.5" thickBot="1"/>
    <row r="10" spans="3:4" ht="31.5" customHeight="1" thickBot="1">
      <c r="C10" s="365" t="s">
        <v>175</v>
      </c>
      <c r="D10" s="366"/>
    </row>
    <row r="11" spans="3:4" ht="15">
      <c r="C11" s="291" t="s">
        <v>106</v>
      </c>
      <c r="D11" s="292" t="s">
        <v>107</v>
      </c>
    </row>
    <row r="12" spans="3:4" ht="15.75">
      <c r="C12" s="293" t="s">
        <v>125</v>
      </c>
      <c r="D12" s="294"/>
    </row>
    <row r="13" spans="3:4" ht="15">
      <c r="C13" s="295" t="s">
        <v>181</v>
      </c>
      <c r="D13" s="296">
        <v>4</v>
      </c>
    </row>
    <row r="14" spans="3:4" ht="15">
      <c r="C14" s="297" t="s">
        <v>182</v>
      </c>
      <c r="D14" s="294">
        <v>3</v>
      </c>
    </row>
    <row r="15" spans="3:4" ht="15">
      <c r="C15" s="297" t="s">
        <v>183</v>
      </c>
      <c r="D15" s="298">
        <v>3</v>
      </c>
    </row>
    <row r="16" spans="3:4" ht="15">
      <c r="C16" s="297" t="s">
        <v>184</v>
      </c>
      <c r="D16" s="294">
        <v>3</v>
      </c>
    </row>
    <row r="17" spans="3:4" ht="15">
      <c r="C17" s="297" t="s">
        <v>185</v>
      </c>
      <c r="D17" s="294">
        <v>2</v>
      </c>
    </row>
    <row r="18" spans="3:4" ht="15">
      <c r="C18" s="297" t="s">
        <v>186</v>
      </c>
      <c r="D18" s="294">
        <v>2</v>
      </c>
    </row>
    <row r="19" spans="3:4" ht="15">
      <c r="C19" s="297" t="s">
        <v>187</v>
      </c>
      <c r="D19" s="294">
        <v>2</v>
      </c>
    </row>
    <row r="20" spans="3:4" ht="15">
      <c r="C20" s="297" t="s">
        <v>188</v>
      </c>
      <c r="D20" s="294">
        <v>2</v>
      </c>
    </row>
    <row r="21" spans="3:4" ht="15">
      <c r="C21" s="297" t="s">
        <v>189</v>
      </c>
      <c r="D21" s="294">
        <v>2</v>
      </c>
    </row>
    <row r="22" spans="3:4" ht="15">
      <c r="C22" s="336" t="s">
        <v>190</v>
      </c>
      <c r="D22" s="337">
        <v>2</v>
      </c>
    </row>
    <row r="23" spans="3:4" ht="15">
      <c r="C23" s="297" t="s">
        <v>191</v>
      </c>
      <c r="D23" s="298">
        <v>2</v>
      </c>
    </row>
    <row r="24" spans="3:4" ht="15">
      <c r="C24" s="297"/>
      <c r="D24" s="298"/>
    </row>
    <row r="25" spans="3:4" ht="15">
      <c r="C25" s="300" t="s">
        <v>160</v>
      </c>
      <c r="D25" s="299"/>
    </row>
    <row r="26" spans="3:4" ht="15">
      <c r="C26" s="336" t="s">
        <v>192</v>
      </c>
      <c r="D26" s="337">
        <v>2</v>
      </c>
    </row>
    <row r="27" spans="3:4" ht="15">
      <c r="C27" s="297" t="s">
        <v>193</v>
      </c>
      <c r="D27" s="299">
        <v>2</v>
      </c>
    </row>
    <row r="28" spans="3:4" ht="15">
      <c r="C28" s="297" t="s">
        <v>194</v>
      </c>
      <c r="D28" s="299">
        <v>2</v>
      </c>
    </row>
    <row r="29" spans="3:4" ht="15">
      <c r="C29" s="297"/>
      <c r="D29" s="298"/>
    </row>
    <row r="30" spans="3:4" ht="15">
      <c r="C30" s="300" t="s">
        <v>161</v>
      </c>
      <c r="D30" s="301"/>
    </row>
    <row r="31" spans="3:4" ht="15">
      <c r="C31" s="297" t="s">
        <v>195</v>
      </c>
      <c r="D31" s="294">
        <v>4</v>
      </c>
    </row>
    <row r="32" spans="3:4" ht="15">
      <c r="C32" s="297" t="s">
        <v>196</v>
      </c>
      <c r="D32" s="294">
        <v>3</v>
      </c>
    </row>
    <row r="33" spans="3:4" ht="15">
      <c r="C33" s="297" t="s">
        <v>197</v>
      </c>
      <c r="D33" s="294">
        <v>2</v>
      </c>
    </row>
    <row r="34" spans="3:4" ht="15">
      <c r="C34" s="297" t="s">
        <v>198</v>
      </c>
      <c r="D34" s="294">
        <v>2</v>
      </c>
    </row>
    <row r="35" spans="3:4" ht="15">
      <c r="C35" s="297" t="s">
        <v>199</v>
      </c>
      <c r="D35" s="294">
        <v>2</v>
      </c>
    </row>
    <row r="36" spans="3:4" ht="15">
      <c r="C36" s="336" t="s">
        <v>200</v>
      </c>
      <c r="D36" s="337">
        <v>12</v>
      </c>
    </row>
    <row r="37" spans="3:4" ht="15">
      <c r="C37" s="336"/>
      <c r="D37" s="337"/>
    </row>
    <row r="38" spans="3:4" ht="15">
      <c r="C38" s="297"/>
      <c r="D38" s="296"/>
    </row>
  </sheetData>
  <mergeCells count="2">
    <mergeCell ref="C10:D10"/>
    <mergeCell ref="C4:D6"/>
  </mergeCells>
  <printOptions horizontalCentered="1"/>
  <pageMargins left="0.25" right="0.25" top="0.75" bottom="0.75" header="0.3" footer="0.3"/>
  <pageSetup scale="90" orientation="portrait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topLeftCell="A7" zoomScale="75" zoomScaleNormal="100" zoomScaleSheetLayoutView="75" zoomScalePageLayoutView="75" workbookViewId="0">
      <selection activeCell="D20" sqref="D20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68" t="s">
        <v>176</v>
      </c>
      <c r="C8" s="368"/>
      <c r="D8" s="368"/>
      <c r="E8" s="368"/>
      <c r="F8" s="368"/>
      <c r="G8" s="368"/>
      <c r="H8" s="368"/>
      <c r="I8" s="368"/>
      <c r="J8" s="368"/>
      <c r="K8" s="368"/>
    </row>
    <row r="9" spans="2:16" ht="30" customHeight="1"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77"/>
      <c r="M9" s="77"/>
      <c r="N9" s="77"/>
      <c r="O9" s="77"/>
      <c r="P9" s="77"/>
    </row>
    <row r="11" spans="2:16">
      <c r="B11" s="11" t="s">
        <v>8</v>
      </c>
      <c r="C11" s="12"/>
      <c r="D11" s="12"/>
    </row>
    <row r="12" spans="2:16" ht="36" customHeight="1">
      <c r="B12" s="180" t="s">
        <v>0</v>
      </c>
      <c r="C12" s="233" t="s">
        <v>162</v>
      </c>
      <c r="D12" s="234" t="s">
        <v>169</v>
      </c>
    </row>
    <row r="13" spans="2:16" ht="30.95" customHeight="1">
      <c r="B13" s="181" t="s">
        <v>18</v>
      </c>
      <c r="C13" s="139">
        <v>27</v>
      </c>
      <c r="D13" s="139">
        <v>31</v>
      </c>
    </row>
    <row r="14" spans="2:16" ht="30.95" customHeight="1">
      <c r="B14" s="181" t="s">
        <v>19</v>
      </c>
      <c r="C14" s="139">
        <v>15</v>
      </c>
      <c r="D14" s="139">
        <v>31</v>
      </c>
    </row>
    <row r="15" spans="2:16" ht="30.95" customHeight="1">
      <c r="B15" s="182" t="s">
        <v>20</v>
      </c>
      <c r="C15" s="139">
        <v>43</v>
      </c>
      <c r="D15" s="139">
        <v>34</v>
      </c>
    </row>
    <row r="16" spans="2:16" ht="12.75" customHeight="1">
      <c r="B16" s="183"/>
      <c r="C16" s="141"/>
      <c r="D16" s="141"/>
    </row>
    <row r="17" spans="2:4" ht="30.95" customHeight="1">
      <c r="B17" s="184" t="s">
        <v>5</v>
      </c>
      <c r="C17" s="179">
        <f>SUM(C13:C16)</f>
        <v>85</v>
      </c>
      <c r="D17" s="139">
        <f>D13+D14+D15</f>
        <v>96</v>
      </c>
    </row>
    <row r="18" spans="2:4" ht="30.95" customHeight="1">
      <c r="B18" s="14"/>
      <c r="C18" s="15"/>
      <c r="D18" s="15"/>
    </row>
    <row r="19" spans="2:4" ht="30.95" customHeight="1">
      <c r="B19" s="14"/>
      <c r="C19" s="15"/>
      <c r="D19" s="15"/>
    </row>
    <row r="20" spans="2:4" ht="30.95" customHeight="1">
      <c r="B20" s="14"/>
      <c r="C20" s="15"/>
      <c r="D20" s="15"/>
    </row>
    <row r="21" spans="2:4" ht="30.95" customHeight="1">
      <c r="B21" s="14"/>
      <c r="C21" s="15"/>
      <c r="D21" s="15"/>
    </row>
    <row r="22" spans="2:4" ht="30.95" customHeight="1">
      <c r="B22" s="14"/>
      <c r="C22" s="15"/>
      <c r="D22" s="15"/>
    </row>
    <row r="23" spans="2:4" ht="30.95" customHeight="1">
      <c r="B23" s="14"/>
      <c r="C23" s="15"/>
      <c r="D23" s="15"/>
    </row>
    <row r="24" spans="2:4" ht="30.95" customHeight="1">
      <c r="B24" s="14"/>
      <c r="C24" s="15"/>
      <c r="D24" s="15"/>
    </row>
    <row r="25" spans="2:4" ht="30.95" customHeight="1">
      <c r="B25" s="14"/>
      <c r="C25" s="15"/>
      <c r="D25" s="15"/>
    </row>
    <row r="26" spans="2:4" ht="30.95" customHeight="1">
      <c r="B26" s="14"/>
      <c r="C26" s="15"/>
      <c r="D26" s="15"/>
    </row>
    <row r="27" spans="2:4" ht="30.95" customHeight="1">
      <c r="B27" s="14"/>
      <c r="C27" s="15"/>
      <c r="D27" s="15"/>
    </row>
    <row r="28" spans="2:4" ht="30.95" customHeight="1">
      <c r="B28" s="14"/>
      <c r="C28" s="15"/>
      <c r="D28" s="15"/>
    </row>
    <row r="29" spans="2:4" ht="30.95" customHeight="1">
      <c r="B29" s="14"/>
      <c r="C29" s="15"/>
      <c r="D29" s="15"/>
    </row>
    <row r="30" spans="2:4" ht="30.95" customHeight="1">
      <c r="B30" s="14"/>
      <c r="C30" s="15"/>
      <c r="D30" s="15"/>
    </row>
    <row r="40" spans="2: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30"/>
  <sheetViews>
    <sheetView showGridLines="0" view="pageLayout" zoomScale="75" zoomScaleNormal="100" zoomScaleSheetLayoutView="75" zoomScalePageLayoutView="75" workbookViewId="0">
      <selection activeCell="I11" sqref="I11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68" t="s">
        <v>177</v>
      </c>
      <c r="B6" s="368"/>
      <c r="C6" s="368"/>
      <c r="D6" s="368"/>
      <c r="E6" s="368"/>
      <c r="F6" s="368"/>
      <c r="G6" s="368"/>
      <c r="H6" s="368"/>
      <c r="I6" s="368"/>
      <c r="J6" s="368"/>
    </row>
    <row r="7" spans="1:15">
      <c r="A7" s="368"/>
      <c r="B7" s="368"/>
      <c r="C7" s="368"/>
      <c r="D7" s="368"/>
      <c r="E7" s="368"/>
      <c r="F7" s="368"/>
      <c r="G7" s="368"/>
      <c r="H7" s="368"/>
      <c r="I7" s="368"/>
      <c r="J7" s="368"/>
    </row>
    <row r="8" spans="1:15">
      <c r="A8" s="368"/>
      <c r="B8" s="368"/>
      <c r="C8" s="368"/>
      <c r="D8" s="368"/>
      <c r="E8" s="368"/>
      <c r="F8" s="368"/>
      <c r="G8" s="368"/>
      <c r="H8" s="368"/>
      <c r="I8" s="368"/>
      <c r="J8" s="368"/>
    </row>
    <row r="9" spans="1:15" ht="30" customHeight="1">
      <c r="A9" s="368"/>
      <c r="B9" s="368"/>
      <c r="C9" s="368"/>
      <c r="D9" s="368"/>
      <c r="E9" s="368"/>
      <c r="F9" s="368"/>
      <c r="G9" s="368"/>
      <c r="H9" s="368"/>
      <c r="I9" s="368"/>
      <c r="J9" s="368"/>
      <c r="K9" s="266"/>
      <c r="L9" s="266"/>
      <c r="M9" s="266"/>
      <c r="N9" s="266"/>
      <c r="O9" s="78"/>
    </row>
    <row r="11" spans="1:15">
      <c r="A11" s="11" t="s">
        <v>8</v>
      </c>
      <c r="B11" s="12"/>
      <c r="C11" s="12"/>
    </row>
    <row r="12" spans="1:15" ht="36" customHeight="1">
      <c r="A12" s="142" t="s">
        <v>0</v>
      </c>
      <c r="B12" s="233" t="s">
        <v>162</v>
      </c>
      <c r="C12" s="234" t="s">
        <v>169</v>
      </c>
    </row>
    <row r="13" spans="1:15" ht="30.95" customHeight="1">
      <c r="A13" s="143" t="s">
        <v>21</v>
      </c>
      <c r="B13" s="313">
        <v>660</v>
      </c>
      <c r="C13" s="146">
        <v>507</v>
      </c>
    </row>
    <row r="14" spans="1:15" ht="30.95" customHeight="1">
      <c r="A14" s="144" t="s">
        <v>22</v>
      </c>
      <c r="B14" s="313">
        <v>358</v>
      </c>
      <c r="C14" s="146">
        <v>440</v>
      </c>
    </row>
    <row r="15" spans="1:15" ht="13.5" customHeight="1">
      <c r="A15" s="144"/>
      <c r="B15" s="147"/>
      <c r="C15" s="146"/>
    </row>
    <row r="16" spans="1:15" ht="9" customHeight="1">
      <c r="A16" s="140"/>
      <c r="B16" s="148"/>
      <c r="C16" s="149"/>
    </row>
    <row r="17" spans="1:3" ht="30.95" customHeight="1">
      <c r="A17" s="145" t="s">
        <v>5</v>
      </c>
      <c r="B17" s="150">
        <f>B13+B14+B15</f>
        <v>1018</v>
      </c>
      <c r="C17" s="150">
        <f>C13+C14+C15</f>
        <v>947</v>
      </c>
    </row>
    <row r="18" spans="1:3" ht="30.95" customHeight="1">
      <c r="A18" s="14"/>
      <c r="B18" s="15"/>
      <c r="C18" s="15"/>
    </row>
    <row r="19" spans="1:3" ht="30.95" customHeight="1">
      <c r="A19" s="14"/>
      <c r="B19" s="15"/>
      <c r="C19" s="15"/>
    </row>
    <row r="20" spans="1:3" ht="30.95" customHeight="1"/>
    <row r="21" spans="1:3" ht="30.95" customHeight="1" thickBot="1"/>
    <row r="22" spans="1:3" ht="30.95" customHeight="1" thickBot="1">
      <c r="A22" s="152" t="s">
        <v>132</v>
      </c>
      <c r="B22" s="153" t="s">
        <v>129</v>
      </c>
      <c r="C22" s="151" t="s">
        <v>130</v>
      </c>
    </row>
    <row r="23" spans="1:3" ht="30.95" customHeight="1" thickBot="1">
      <c r="A23" s="152" t="s">
        <v>131</v>
      </c>
      <c r="B23" s="153">
        <v>938</v>
      </c>
      <c r="C23" s="151">
        <v>80</v>
      </c>
    </row>
    <row r="24" spans="1:3" ht="30.95" customHeight="1">
      <c r="A24" s="14"/>
      <c r="B24" s="15"/>
      <c r="C24" s="15"/>
    </row>
    <row r="25" spans="1:3" ht="30.95" customHeight="1">
      <c r="A25" s="14"/>
      <c r="B25" s="15"/>
      <c r="C25" s="15"/>
    </row>
    <row r="26" spans="1:3" ht="30.95" customHeight="1">
      <c r="A26" s="14"/>
      <c r="B26" s="15"/>
      <c r="C26" s="15"/>
    </row>
    <row r="27" spans="1:3" ht="30.95" customHeight="1">
      <c r="A27" s="14"/>
      <c r="B27" s="15"/>
      <c r="C27" s="15"/>
    </row>
    <row r="28" spans="1:3" ht="4.5" customHeight="1">
      <c r="A28" s="14"/>
      <c r="B28" s="15"/>
      <c r="C28" s="15"/>
    </row>
    <row r="29" spans="1:3" ht="30.95" customHeight="1">
      <c r="A29" s="14"/>
      <c r="B29" s="15"/>
      <c r="C29" s="15"/>
    </row>
    <row r="30" spans="1:3" ht="30.95" customHeight="1">
      <c r="A30" s="14"/>
      <c r="B30" s="15"/>
      <c r="C30" s="15"/>
    </row>
  </sheetData>
  <mergeCells count="1">
    <mergeCell ref="A6:J9"/>
  </mergeCells>
  <printOptions horizontalCentered="1"/>
  <pageMargins left="0.6" right="0" top="0.43" bottom="0" header="0" footer="0"/>
  <pageSetup scale="70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N40"/>
  <sheetViews>
    <sheetView showGridLines="0" view="pageLayout" zoomScaleNormal="100" workbookViewId="0">
      <selection activeCell="I11" sqref="I11"/>
    </sheetView>
  </sheetViews>
  <sheetFormatPr baseColWidth="10" defaultRowHeight="12.75"/>
  <cols>
    <col min="1" max="2" width="5.140625" customWidth="1"/>
    <col min="3" max="3" width="17" customWidth="1"/>
    <col min="4" max="4" width="15.140625" customWidth="1"/>
    <col min="5" max="5" width="13.5703125" customWidth="1"/>
    <col min="6" max="6" width="18" customWidth="1"/>
    <col min="7" max="7" width="13.85546875" customWidth="1"/>
    <col min="8" max="8" width="10.7109375" customWidth="1"/>
    <col min="9" max="10" width="13.7109375" customWidth="1"/>
    <col min="11" max="11" width="11.7109375" customWidth="1"/>
    <col min="12" max="12" width="12.28515625" customWidth="1"/>
  </cols>
  <sheetData>
    <row r="2" spans="3:14">
      <c r="C2" s="368" t="s">
        <v>178</v>
      </c>
      <c r="D2" s="368"/>
      <c r="E2" s="368"/>
      <c r="F2" s="368"/>
      <c r="G2" s="368"/>
      <c r="H2" s="368"/>
      <c r="I2" s="368"/>
      <c r="J2" s="368"/>
      <c r="K2" s="368"/>
      <c r="L2" s="368"/>
    </row>
    <row r="3" spans="3:14">
      <c r="C3" s="368"/>
      <c r="D3" s="368"/>
      <c r="E3" s="368"/>
      <c r="F3" s="368"/>
      <c r="G3" s="368"/>
      <c r="H3" s="368"/>
      <c r="I3" s="368"/>
      <c r="J3" s="368"/>
      <c r="K3" s="368"/>
      <c r="L3" s="368"/>
    </row>
    <row r="4" spans="3:14" ht="12.75" customHeight="1"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3:14" ht="12.75" customHeight="1">
      <c r="D5" s="267"/>
      <c r="E5" s="267"/>
      <c r="F5" s="267"/>
      <c r="G5" s="267"/>
      <c r="H5" s="267"/>
      <c r="I5" s="267"/>
      <c r="J5" s="267"/>
      <c r="K5" s="267"/>
      <c r="L5" s="267"/>
    </row>
    <row r="6" spans="3:14" ht="12.75" customHeight="1">
      <c r="D6" s="267"/>
      <c r="E6" s="267"/>
      <c r="F6" s="267"/>
      <c r="G6" s="267"/>
      <c r="H6" s="267"/>
      <c r="I6" s="267"/>
      <c r="J6" s="267"/>
      <c r="K6" s="267"/>
      <c r="L6" s="267"/>
    </row>
    <row r="7" spans="3:14" ht="22.5" customHeight="1"/>
    <row r="9" spans="3:14" ht="15.75" thickBot="1"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3:14" s="81" customFormat="1" ht="33" customHeight="1" thickBot="1">
      <c r="C10" s="324" t="s">
        <v>32</v>
      </c>
      <c r="D10" s="311" t="s">
        <v>133</v>
      </c>
      <c r="E10" s="320" t="s">
        <v>201</v>
      </c>
      <c r="F10" s="311" t="s">
        <v>134</v>
      </c>
      <c r="G10" s="320" t="s">
        <v>135</v>
      </c>
      <c r="H10" s="311" t="s">
        <v>136</v>
      </c>
      <c r="I10" s="320" t="s">
        <v>165</v>
      </c>
      <c r="J10" s="333" t="s">
        <v>202</v>
      </c>
      <c r="K10" s="334" t="s">
        <v>156</v>
      </c>
      <c r="L10" s="328" t="s">
        <v>5</v>
      </c>
      <c r="M10" s="186"/>
      <c r="N10" s="186"/>
    </row>
    <row r="11" spans="3:14" ht="16.5" thickBot="1">
      <c r="C11" s="325" t="s">
        <v>137</v>
      </c>
      <c r="D11" s="323">
        <v>258</v>
      </c>
      <c r="E11" s="321">
        <v>30</v>
      </c>
      <c r="F11" s="323">
        <v>10</v>
      </c>
      <c r="G11" s="321">
        <v>11</v>
      </c>
      <c r="H11" s="323">
        <v>1</v>
      </c>
      <c r="I11" s="321">
        <v>82</v>
      </c>
      <c r="J11" s="322">
        <v>1</v>
      </c>
      <c r="K11" s="335">
        <v>8</v>
      </c>
      <c r="L11" s="329">
        <f>SUM(D11:K11)</f>
        <v>401</v>
      </c>
      <c r="M11" s="89"/>
      <c r="N11" s="89"/>
    </row>
    <row r="12" spans="3:14" ht="10.5" customHeight="1" thickBot="1">
      <c r="C12" s="326"/>
      <c r="D12" s="332"/>
      <c r="E12" s="327"/>
      <c r="F12" s="332"/>
      <c r="G12" s="327"/>
      <c r="H12" s="332"/>
      <c r="I12" s="327"/>
      <c r="J12" s="323"/>
      <c r="K12" s="335"/>
      <c r="L12" s="330"/>
      <c r="M12" s="89"/>
      <c r="N12" s="89"/>
    </row>
    <row r="13" spans="3:14" ht="16.5" thickBot="1">
      <c r="C13" s="326" t="s">
        <v>138</v>
      </c>
      <c r="D13" s="332">
        <v>14</v>
      </c>
      <c r="E13" s="327">
        <v>1</v>
      </c>
      <c r="F13" s="332"/>
      <c r="G13" s="327">
        <v>1</v>
      </c>
      <c r="H13" s="332"/>
      <c r="I13" s="327">
        <v>12</v>
      </c>
      <c r="J13" s="323"/>
      <c r="K13" s="335"/>
      <c r="L13" s="330">
        <f>SUM(D13:K13)</f>
        <v>28</v>
      </c>
      <c r="M13" s="89"/>
      <c r="N13" s="89"/>
    </row>
    <row r="14" spans="3:14" ht="6.75" customHeight="1" thickBot="1">
      <c r="C14" s="326"/>
      <c r="D14" s="332"/>
      <c r="E14" s="327"/>
      <c r="F14" s="332"/>
      <c r="G14" s="327"/>
      <c r="H14" s="332"/>
      <c r="I14" s="327"/>
      <c r="J14" s="323"/>
      <c r="K14" s="335"/>
      <c r="L14" s="330"/>
      <c r="M14" s="89"/>
      <c r="N14" s="89"/>
    </row>
    <row r="15" spans="3:14" ht="36" customHeight="1" thickBot="1">
      <c r="C15" s="309"/>
      <c r="D15" s="310">
        <f>SUM(D11:D14)</f>
        <v>272</v>
      </c>
      <c r="E15" s="310">
        <f>SUM(E11:E14)</f>
        <v>31</v>
      </c>
      <c r="F15" s="310">
        <f t="shared" ref="F15:K15" si="0">SUM(F11:F14)</f>
        <v>10</v>
      </c>
      <c r="G15" s="310">
        <f t="shared" si="0"/>
        <v>12</v>
      </c>
      <c r="H15" s="310">
        <f t="shared" si="0"/>
        <v>1</v>
      </c>
      <c r="I15" s="310">
        <f t="shared" si="0"/>
        <v>94</v>
      </c>
      <c r="J15" s="310">
        <f t="shared" si="0"/>
        <v>1</v>
      </c>
      <c r="K15" s="310">
        <f t="shared" si="0"/>
        <v>8</v>
      </c>
      <c r="L15" s="331">
        <f>SUM(D15:K15)</f>
        <v>429</v>
      </c>
      <c r="M15" s="89"/>
      <c r="N15" s="89"/>
    </row>
    <row r="16" spans="3:14" ht="15"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pans="3:14" ht="15"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pans="3:14" ht="15"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</row>
    <row r="19" spans="3:14" ht="15"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spans="3:14" ht="15"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</row>
    <row r="21" spans="3:14" ht="15"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</row>
    <row r="22" spans="3:14" ht="15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</row>
    <row r="23" spans="3:14" ht="15"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3:14" ht="15">
      <c r="M24" s="89"/>
      <c r="N24" s="89"/>
    </row>
    <row r="25" spans="3:14" ht="15">
      <c r="M25" s="89"/>
      <c r="N25" s="89"/>
    </row>
    <row r="40" spans="3:3" ht="15">
      <c r="C40" s="10"/>
    </row>
  </sheetData>
  <mergeCells count="1">
    <mergeCell ref="C2:L4"/>
  </mergeCells>
  <printOptions horizontalCentered="1"/>
  <pageMargins left="0.6" right="0" top="0.43" bottom="0" header="0" footer="0"/>
  <pageSetup scale="80" orientation="landscape" r:id="rId1"/>
  <headerFooter alignWithMargins="0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3"/>
  <sheetViews>
    <sheetView showGridLines="0" view="pageLayout" topLeftCell="A16" zoomScaleNormal="100" workbookViewId="0">
      <selection activeCell="I11" sqref="I11"/>
    </sheetView>
  </sheetViews>
  <sheetFormatPr baseColWidth="10" defaultColWidth="11.42578125" defaultRowHeight="12.75"/>
  <cols>
    <col min="1" max="1" width="1.5703125" style="95" customWidth="1"/>
    <col min="2" max="2" width="17.140625" style="95" customWidth="1"/>
    <col min="3" max="3" width="16.5703125" style="95" hidden="1" customWidth="1"/>
    <col min="4" max="4" width="15.5703125" style="95" hidden="1" customWidth="1"/>
    <col min="5" max="5" width="10.42578125" style="95" customWidth="1"/>
    <col min="6" max="6" width="10.7109375" style="95" customWidth="1"/>
    <col min="7" max="7" width="11.42578125" style="95"/>
    <col min="8" max="8" width="5.7109375" style="96" customWidth="1"/>
    <col min="9" max="9" width="11.42578125" style="96"/>
    <col min="10" max="18" width="5.7109375" style="95" customWidth="1"/>
    <col min="19" max="16384" width="11.42578125" style="95"/>
  </cols>
  <sheetData>
    <row r="3" spans="2:12">
      <c r="B3" s="344" t="s">
        <v>154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2:12"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</row>
    <row r="5" spans="2:12"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</row>
    <row r="6" spans="2:12" ht="13.5" customHeight="1">
      <c r="B6" s="94"/>
    </row>
    <row r="7" spans="2:12" ht="18.75" customHeight="1" thickBot="1">
      <c r="B7" s="373"/>
      <c r="C7" s="373"/>
      <c r="D7" s="373"/>
      <c r="E7" s="373"/>
      <c r="F7" s="373"/>
      <c r="G7" s="373"/>
      <c r="H7" s="97"/>
      <c r="I7" s="97"/>
    </row>
    <row r="8" spans="2:12" ht="22.5" customHeight="1" thickBot="1">
      <c r="B8" s="374" t="s">
        <v>179</v>
      </c>
      <c r="C8" s="375"/>
      <c r="D8" s="375"/>
      <c r="E8" s="375"/>
      <c r="F8" s="375"/>
      <c r="G8" s="376"/>
      <c r="H8" s="98"/>
      <c r="I8" s="98"/>
    </row>
    <row r="9" spans="2:12" ht="3" customHeight="1" thickBot="1">
      <c r="B9" s="106"/>
      <c r="C9" s="107"/>
      <c r="D9" s="107"/>
      <c r="E9" s="107"/>
      <c r="F9" s="107"/>
      <c r="G9" s="108"/>
      <c r="H9" s="99"/>
      <c r="I9" s="99"/>
    </row>
    <row r="10" spans="2:12" s="96" customFormat="1" ht="26.25" customHeight="1" thickBot="1">
      <c r="B10" s="370" t="s">
        <v>30</v>
      </c>
      <c r="C10" s="371"/>
      <c r="D10" s="371"/>
      <c r="E10" s="371"/>
      <c r="F10" s="371"/>
      <c r="G10" s="372"/>
      <c r="H10" s="75"/>
      <c r="I10" s="75"/>
    </row>
    <row r="11" spans="2:12" ht="31.5" customHeight="1" thickBot="1">
      <c r="B11" s="187" t="s">
        <v>32</v>
      </c>
      <c r="C11" s="268" t="s">
        <v>26</v>
      </c>
      <c r="D11" s="269" t="s">
        <v>110</v>
      </c>
      <c r="E11" s="269" t="s">
        <v>28</v>
      </c>
      <c r="F11" s="270" t="s">
        <v>29</v>
      </c>
      <c r="G11" s="271" t="s">
        <v>5</v>
      </c>
      <c r="H11" s="18"/>
      <c r="I11" s="18"/>
    </row>
    <row r="12" spans="2:12" ht="24" customHeight="1">
      <c r="B12" s="272" t="s">
        <v>24</v>
      </c>
      <c r="C12" s="273"/>
      <c r="D12" s="273"/>
      <c r="E12" s="273">
        <v>6</v>
      </c>
      <c r="F12" s="273">
        <v>4</v>
      </c>
      <c r="G12" s="274">
        <f>Tabla8[[#This Row],[JUZGADO IV]]+Tabla8[[#This Row],[JUZGADO III]]+Tabla8[[#This Row],[COLEGIADO]]+Tabla8[[#This Row],[ASUNTOS INTERNOS]]</f>
        <v>10</v>
      </c>
      <c r="H12" s="99"/>
      <c r="I12" s="99"/>
    </row>
    <row r="13" spans="2:12" ht="24" customHeight="1">
      <c r="B13" s="275" t="s">
        <v>25</v>
      </c>
      <c r="C13" s="276"/>
      <c r="D13" s="276"/>
      <c r="E13" s="276">
        <v>0</v>
      </c>
      <c r="F13" s="276">
        <v>0</v>
      </c>
      <c r="G13" s="277">
        <f>Tabla8[[#This Row],[JUZGADO IV]]+Tabla8[[#This Row],[JUZGADO III]]+Tabla8[[#This Row],[ASUNTOS INTERNOS]]</f>
        <v>0</v>
      </c>
      <c r="H13" s="99"/>
      <c r="I13" s="99"/>
    </row>
    <row r="14" spans="2:12" ht="12" customHeight="1" thickBot="1">
      <c r="B14" s="278"/>
      <c r="C14" s="100"/>
      <c r="D14" s="100"/>
      <c r="E14" s="100"/>
      <c r="F14" s="100"/>
      <c r="G14" s="279"/>
      <c r="H14" s="99"/>
      <c r="I14" s="99"/>
    </row>
    <row r="15" spans="2:12" ht="24" customHeight="1">
      <c r="B15" s="304" t="s">
        <v>123</v>
      </c>
      <c r="C15" s="305" t="e">
        <f>C12+#REF!+C13</f>
        <v>#REF!</v>
      </c>
      <c r="D15" s="305" t="e">
        <f>D12+#REF!+D13</f>
        <v>#REF!</v>
      </c>
      <c r="E15" s="305">
        <f>E12+E13</f>
        <v>6</v>
      </c>
      <c r="F15" s="305">
        <f>F12+F13</f>
        <v>4</v>
      </c>
      <c r="G15" s="305">
        <f>G12+G13</f>
        <v>10</v>
      </c>
      <c r="H15" s="99"/>
      <c r="I15" s="99"/>
    </row>
    <row r="16" spans="2:12" ht="13.5" thickBot="1">
      <c r="B16" s="94"/>
    </row>
    <row r="17" spans="2:9" ht="22.5" customHeight="1" thickBot="1">
      <c r="B17" s="370" t="s">
        <v>31</v>
      </c>
      <c r="C17" s="371"/>
      <c r="D17" s="371"/>
      <c r="E17" s="371"/>
      <c r="F17" s="371"/>
      <c r="G17" s="372"/>
      <c r="H17" s="75"/>
      <c r="I17" s="75"/>
    </row>
    <row r="18" spans="2:9" ht="32.25" customHeight="1" thickBot="1">
      <c r="B18" s="280" t="s">
        <v>32</v>
      </c>
      <c r="C18" s="281" t="s">
        <v>26</v>
      </c>
      <c r="D18" s="282" t="s">
        <v>27</v>
      </c>
      <c r="E18" s="282" t="s">
        <v>28</v>
      </c>
      <c r="F18" s="283" t="s">
        <v>29</v>
      </c>
      <c r="G18" s="284" t="s">
        <v>5</v>
      </c>
      <c r="H18" s="18"/>
      <c r="I18" s="18"/>
    </row>
    <row r="19" spans="2:9" ht="0.75" customHeight="1" thickBot="1">
      <c r="B19" s="285"/>
      <c r="C19" s="100">
        <v>0</v>
      </c>
      <c r="D19" s="100"/>
      <c r="E19" s="100">
        <f t="shared" ref="E19" si="0">E16+E17</f>
        <v>0</v>
      </c>
      <c r="F19" s="100"/>
      <c r="G19" s="286">
        <f>Tabla9[[#This Row],[JUZGADO IV]]+Tabla9[[#This Row],[JUZGADO III]]+Tabla9[[#This Row],[JUZGADO I]]+Tabla9[[#This Row],[ASUNTOS INTERNOS]]</f>
        <v>0</v>
      </c>
    </row>
    <row r="20" spans="2:9" ht="24" customHeight="1">
      <c r="B20" s="287" t="s">
        <v>24</v>
      </c>
      <c r="C20" s="273"/>
      <c r="D20" s="273"/>
      <c r="E20" s="273">
        <v>6</v>
      </c>
      <c r="F20" s="273">
        <v>2</v>
      </c>
      <c r="G20" s="288">
        <f>Tabla9[[#This Row],[JUZGADO IV]]+Tabla9[[#This Row],[JUZGADO III]]+Tabla9[[#This Row],[JUZGADO I]]+Tabla9[[#This Row],[ASUNTOS INTERNOS]]</f>
        <v>8</v>
      </c>
      <c r="H20" s="99"/>
      <c r="I20" s="99"/>
    </row>
    <row r="21" spans="2:9" ht="24" customHeight="1">
      <c r="B21" s="289" t="s">
        <v>25</v>
      </c>
      <c r="C21" s="276"/>
      <c r="D21" s="276"/>
      <c r="E21" s="276">
        <v>1</v>
      </c>
      <c r="F21" s="276"/>
      <c r="G21" s="290">
        <f>Tabla9[[#This Row],[JUZGADO IV]]+Tabla9[[#This Row],[JUZGADO III]]+Tabla9[[#This Row],[JUZGADO I]]+Tabla9[[#This Row],[ASUNTOS INTERNOS]]</f>
        <v>1</v>
      </c>
      <c r="H21" s="99"/>
      <c r="I21" s="99"/>
    </row>
    <row r="22" spans="2:9" ht="7.5" customHeight="1" thickBot="1">
      <c r="G22" s="101"/>
    </row>
    <row r="23" spans="2:9" ht="24" customHeight="1" thickBot="1">
      <c r="B23" s="302" t="s">
        <v>124</v>
      </c>
      <c r="C23" s="303" t="e">
        <f>C20+#REF!+C21</f>
        <v>#REF!</v>
      </c>
      <c r="D23" s="303" t="e">
        <f>D20+#REF!+D21</f>
        <v>#REF!</v>
      </c>
      <c r="E23" s="303">
        <f>E20+E21</f>
        <v>7</v>
      </c>
      <c r="F23" s="303">
        <f>F20+F21</f>
        <v>2</v>
      </c>
      <c r="G23" s="303">
        <f>G20+G21</f>
        <v>9</v>
      </c>
      <c r="H23" s="99"/>
      <c r="I23" s="99"/>
    </row>
    <row r="24" spans="2:9" ht="7.5" customHeight="1"/>
    <row r="25" spans="2:9" hidden="1"/>
    <row r="30" spans="2:9" s="103" customFormat="1">
      <c r="B30" s="102"/>
      <c r="C30" s="102"/>
      <c r="D30" s="102"/>
      <c r="H30" s="104"/>
      <c r="I30" s="104"/>
    </row>
    <row r="31" spans="2:9" s="103" customFormat="1">
      <c r="B31" s="102"/>
      <c r="C31" s="369"/>
      <c r="D31" s="369"/>
      <c r="E31" s="369"/>
      <c r="H31" s="104"/>
      <c r="I31" s="104"/>
    </row>
    <row r="32" spans="2:9" s="103" customFormat="1">
      <c r="B32" s="102"/>
      <c r="C32" s="102"/>
      <c r="D32" s="102"/>
      <c r="E32" s="105"/>
      <c r="H32" s="104"/>
      <c r="I32" s="104"/>
    </row>
    <row r="33" spans="2:9" s="103" customFormat="1">
      <c r="B33" s="102"/>
      <c r="C33" s="102"/>
      <c r="D33" s="102"/>
      <c r="H33" s="104"/>
      <c r="I33" s="104"/>
    </row>
  </sheetData>
  <mergeCells count="6">
    <mergeCell ref="C31:E31"/>
    <mergeCell ref="B3:L5"/>
    <mergeCell ref="B10:G10"/>
    <mergeCell ref="B17:G17"/>
    <mergeCell ref="B7:G7"/>
    <mergeCell ref="B8:G8"/>
  </mergeCells>
  <printOptions horizontalCentered="1"/>
  <pageMargins left="0.6" right="0" top="0.43" bottom="0" header="0" footer="0"/>
  <pageSetup scale="95" orientation="landscape" r:id="rId1"/>
  <headerFooter alignWithMargins="0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29"/>
  <sheetViews>
    <sheetView showGridLines="0" tabSelected="1" view="pageLayout" topLeftCell="A7" zoomScaleNormal="100" workbookViewId="0">
      <selection activeCell="I11" sqref="I11"/>
    </sheetView>
  </sheetViews>
  <sheetFormatPr baseColWidth="10" defaultRowHeight="12.75"/>
  <cols>
    <col min="1" max="1" width="1.4257812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44" t="s">
        <v>153</v>
      </c>
      <c r="C3" s="344"/>
      <c r="D3" s="344"/>
      <c r="E3" s="344"/>
      <c r="F3" s="344"/>
      <c r="G3" s="344"/>
      <c r="H3" s="344"/>
      <c r="I3" s="344"/>
    </row>
    <row r="4" spans="2:13">
      <c r="B4" s="344"/>
      <c r="C4" s="344"/>
      <c r="D4" s="344"/>
      <c r="E4" s="344"/>
      <c r="F4" s="344"/>
      <c r="G4" s="344"/>
      <c r="H4" s="344"/>
      <c r="I4" s="344"/>
    </row>
    <row r="5" spans="2:13">
      <c r="B5" s="344"/>
      <c r="C5" s="344"/>
      <c r="D5" s="344"/>
      <c r="E5" s="344"/>
      <c r="F5" s="344"/>
      <c r="G5" s="344"/>
      <c r="H5" s="344"/>
      <c r="I5" s="344"/>
    </row>
    <row r="6" spans="2:13" ht="12.75" customHeight="1">
      <c r="C6" s="267"/>
      <c r="D6" s="267"/>
      <c r="E6" s="267"/>
      <c r="F6" s="267"/>
      <c r="G6" s="267"/>
      <c r="H6" s="267"/>
      <c r="I6" s="267"/>
    </row>
    <row r="7" spans="2:13" ht="12.75" customHeight="1">
      <c r="C7" s="267"/>
      <c r="D7" s="267"/>
      <c r="E7" s="267"/>
      <c r="F7" s="267"/>
      <c r="G7" s="267"/>
      <c r="H7" s="267"/>
      <c r="I7" s="267"/>
    </row>
    <row r="9" spans="2:13" ht="13.5" thickBot="1"/>
    <row r="10" spans="2:13" s="79" customFormat="1" ht="24.75" customHeight="1" thickBot="1">
      <c r="C10" s="374" t="s">
        <v>180</v>
      </c>
      <c r="D10" s="376"/>
      <c r="E10" s="123"/>
      <c r="F10" s="123"/>
      <c r="H10" s="377"/>
      <c r="I10" s="377"/>
      <c r="J10" s="377"/>
      <c r="K10" s="377"/>
      <c r="L10" s="377"/>
      <c r="M10" s="377"/>
    </row>
    <row r="11" spans="2:13" ht="24" customHeight="1" thickBot="1">
      <c r="C11" s="306" t="s">
        <v>30</v>
      </c>
      <c r="D11" s="307" t="s">
        <v>31</v>
      </c>
      <c r="H11" s="112"/>
      <c r="I11" s="112"/>
      <c r="J11" s="112"/>
      <c r="K11" s="112"/>
      <c r="L11" s="112"/>
      <c r="M11" s="112"/>
    </row>
    <row r="12" spans="2:13" ht="30">
      <c r="B12" s="316" t="s">
        <v>164</v>
      </c>
      <c r="C12" s="118"/>
      <c r="D12" s="115"/>
      <c r="H12" s="112"/>
      <c r="I12" s="112"/>
      <c r="J12" s="112"/>
      <c r="K12" s="112"/>
      <c r="L12" s="112"/>
      <c r="M12" s="112"/>
    </row>
    <row r="13" spans="2:13" ht="8.25" customHeight="1">
      <c r="B13" s="317"/>
      <c r="C13" s="119"/>
      <c r="D13" s="116"/>
      <c r="H13" s="113"/>
      <c r="I13" s="114"/>
      <c r="J13" s="112"/>
      <c r="K13" s="112"/>
      <c r="L13" s="112"/>
      <c r="M13" s="112"/>
    </row>
    <row r="14" spans="2:13" ht="18">
      <c r="B14" s="317" t="s">
        <v>111</v>
      </c>
      <c r="C14" s="119">
        <v>4</v>
      </c>
      <c r="D14" s="116">
        <v>7</v>
      </c>
      <c r="H14" s="113"/>
      <c r="I14" s="114"/>
      <c r="J14" s="112"/>
      <c r="K14" s="112"/>
      <c r="L14" s="112"/>
      <c r="M14" s="112"/>
    </row>
    <row r="15" spans="2:13" ht="9" customHeight="1">
      <c r="B15" s="317"/>
      <c r="C15" s="119"/>
      <c r="D15" s="116"/>
      <c r="H15" s="113"/>
      <c r="I15" s="114"/>
      <c r="J15" s="112"/>
      <c r="K15" s="112"/>
      <c r="L15" s="112"/>
      <c r="M15" s="112"/>
    </row>
    <row r="16" spans="2:13" ht="18">
      <c r="B16" s="317" t="s">
        <v>25</v>
      </c>
      <c r="C16" s="119"/>
      <c r="D16" s="116">
        <v>1</v>
      </c>
      <c r="H16" s="113"/>
      <c r="I16" s="114"/>
      <c r="J16" s="112"/>
      <c r="K16" s="112"/>
      <c r="L16" s="112"/>
      <c r="M16" s="112"/>
    </row>
    <row r="17" spans="2:13" ht="3.75" customHeight="1">
      <c r="B17" s="318"/>
      <c r="C17" s="154"/>
      <c r="D17" s="155"/>
      <c r="H17" s="113"/>
      <c r="I17" s="114"/>
      <c r="J17" s="112"/>
      <c r="K17" s="112"/>
      <c r="L17" s="112"/>
      <c r="M17" s="112"/>
    </row>
    <row r="18" spans="2:13" ht="30.75">
      <c r="B18" s="318" t="s">
        <v>157</v>
      </c>
      <c r="C18" s="154"/>
      <c r="D18" s="155"/>
      <c r="H18" s="113"/>
      <c r="I18" s="114"/>
      <c r="J18" s="112"/>
      <c r="K18" s="112"/>
      <c r="L18" s="112"/>
      <c r="M18" s="112"/>
    </row>
    <row r="19" spans="2:13" ht="9.75" customHeight="1" thickBot="1">
      <c r="B19" s="80"/>
      <c r="C19" s="120"/>
      <c r="D19" s="117"/>
      <c r="H19" s="113"/>
      <c r="I19" s="114"/>
      <c r="J19" s="112"/>
      <c r="K19" s="112"/>
      <c r="L19" s="112"/>
      <c r="M19" s="112"/>
    </row>
    <row r="20" spans="2:13" ht="16.5" thickBot="1">
      <c r="B20" s="17" t="s">
        <v>5</v>
      </c>
      <c r="C20" s="121">
        <f>SUM(C12:C19)</f>
        <v>4</v>
      </c>
      <c r="D20" s="122">
        <f>SUM(D12:D19)</f>
        <v>8</v>
      </c>
      <c r="H20" s="112"/>
      <c r="I20" s="114"/>
      <c r="J20" s="112"/>
      <c r="K20" s="112"/>
      <c r="L20" s="112"/>
      <c r="M20" s="112"/>
    </row>
    <row r="21" spans="2:13" ht="15.75">
      <c r="C21" s="81"/>
      <c r="H21" s="112"/>
      <c r="I21" s="114"/>
      <c r="J21" s="112"/>
      <c r="K21" s="112"/>
      <c r="L21" s="112"/>
      <c r="M21" s="112"/>
    </row>
    <row r="22" spans="2:13">
      <c r="H22" s="112"/>
      <c r="I22" s="112"/>
      <c r="J22" s="112"/>
      <c r="K22" s="112"/>
      <c r="L22" s="112"/>
      <c r="M22" s="112"/>
    </row>
    <row r="23" spans="2:13" ht="15.75">
      <c r="C23" s="82"/>
      <c r="H23" s="112"/>
      <c r="I23" s="114"/>
      <c r="J23" s="112"/>
      <c r="K23" s="112"/>
      <c r="L23" s="112"/>
      <c r="M23" s="112"/>
    </row>
    <row r="24" spans="2:13">
      <c r="H24" s="112"/>
      <c r="I24" s="112"/>
      <c r="J24" s="112"/>
      <c r="K24" s="112"/>
      <c r="L24" s="112"/>
      <c r="M24" s="112"/>
    </row>
    <row r="28" spans="2:13" hidden="1"/>
    <row r="29" spans="2:13" hidden="1"/>
  </sheetData>
  <mergeCells count="3">
    <mergeCell ref="C10:D10"/>
    <mergeCell ref="H10:M10"/>
    <mergeCell ref="B3:I5"/>
  </mergeCells>
  <printOptions horizontalCentered="1"/>
  <pageMargins left="0.6" right="0" top="0.43" bottom="0" header="0" footer="0"/>
  <pageSetup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topLeftCell="A19" zoomScale="75" zoomScaleNormal="50" zoomScaleSheetLayoutView="75" zoomScalePageLayoutView="75" workbookViewId="0">
      <selection activeCell="I11" sqref="I11"/>
    </sheetView>
  </sheetViews>
  <sheetFormatPr baseColWidth="10" defaultColWidth="11.42578125" defaultRowHeight="15"/>
  <cols>
    <col min="1" max="1" width="4.5703125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45" t="s">
        <v>170</v>
      </c>
      <c r="C2" s="345"/>
      <c r="D2" s="345"/>
      <c r="E2" s="345"/>
      <c r="F2" s="345"/>
      <c r="G2" s="345"/>
      <c r="H2" s="345"/>
      <c r="I2" s="345"/>
    </row>
    <row r="3" spans="1:17" ht="15" customHeight="1">
      <c r="B3" s="345"/>
      <c r="C3" s="345"/>
      <c r="D3" s="345"/>
      <c r="E3" s="345"/>
      <c r="F3" s="345"/>
      <c r="G3" s="345"/>
      <c r="H3" s="345"/>
      <c r="I3" s="345"/>
      <c r="J3" s="235"/>
      <c r="K3" s="235"/>
    </row>
    <row r="4" spans="1:17" ht="15" customHeight="1">
      <c r="A4" s="235"/>
      <c r="B4" s="345"/>
      <c r="C4" s="345"/>
      <c r="D4" s="345"/>
      <c r="E4" s="345"/>
      <c r="F4" s="345"/>
      <c r="G4" s="345"/>
      <c r="H4" s="345"/>
      <c r="I4" s="345"/>
      <c r="J4" s="235"/>
      <c r="K4" s="235"/>
    </row>
    <row r="5" spans="1:17" ht="15" customHeight="1">
      <c r="A5" s="235"/>
      <c r="B5" s="235"/>
      <c r="C5" s="235"/>
      <c r="D5" s="235"/>
      <c r="E5" s="235"/>
      <c r="F5" s="235"/>
      <c r="G5" s="235"/>
      <c r="H5" s="235"/>
      <c r="I5" s="235"/>
      <c r="J5" s="235"/>
      <c r="K5" s="235"/>
    </row>
    <row r="6" spans="1:17" ht="13.5" customHeight="1">
      <c r="A6" s="235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73"/>
      <c r="M6" s="73"/>
      <c r="N6" s="73"/>
      <c r="O6" s="73"/>
      <c r="P6" s="73"/>
      <c r="Q6" s="73"/>
    </row>
    <row r="8" spans="1:17" ht="11.1" customHeight="1">
      <c r="B8" s="4"/>
      <c r="C8" s="4"/>
      <c r="D8" s="4"/>
    </row>
    <row r="9" spans="1:17" ht="36" customHeight="1">
      <c r="B9" s="156" t="s">
        <v>13</v>
      </c>
      <c r="C9" s="233" t="s">
        <v>162</v>
      </c>
      <c r="D9" s="234" t="s">
        <v>169</v>
      </c>
    </row>
    <row r="10" spans="1:17" ht="30.95" customHeight="1">
      <c r="B10" s="157" t="s">
        <v>11</v>
      </c>
      <c r="C10" s="206">
        <v>0</v>
      </c>
      <c r="D10" s="191">
        <v>1</v>
      </c>
    </row>
    <row r="11" spans="1:17" ht="30.95" customHeight="1">
      <c r="B11" s="157" t="s">
        <v>115</v>
      </c>
      <c r="C11" s="207">
        <v>0</v>
      </c>
      <c r="D11" s="191">
        <v>1</v>
      </c>
    </row>
    <row r="12" spans="1:17" ht="30.95" customHeight="1">
      <c r="B12" s="157" t="s">
        <v>12</v>
      </c>
      <c r="C12" s="207">
        <v>23</v>
      </c>
      <c r="D12" s="191">
        <v>31</v>
      </c>
    </row>
    <row r="13" spans="1:17" ht="37.5" customHeight="1">
      <c r="B13" s="157" t="s">
        <v>10</v>
      </c>
      <c r="C13" s="207">
        <v>60</v>
      </c>
      <c r="D13" s="191">
        <v>55</v>
      </c>
    </row>
    <row r="14" spans="1:17" ht="39.75" customHeight="1">
      <c r="B14" s="157" t="s">
        <v>9</v>
      </c>
      <c r="C14" s="207">
        <v>64</v>
      </c>
      <c r="D14" s="191">
        <v>64</v>
      </c>
    </row>
    <row r="15" spans="1:17" ht="30.95" customHeight="1" thickBot="1">
      <c r="B15" s="158" t="s">
        <v>112</v>
      </c>
      <c r="C15" s="208">
        <v>189</v>
      </c>
      <c r="D15" s="193">
        <v>154</v>
      </c>
    </row>
    <row r="16" spans="1:17" ht="6.75" customHeight="1" thickBot="1">
      <c r="B16" s="190"/>
      <c r="C16" s="204"/>
      <c r="D16" s="209"/>
    </row>
    <row r="17" spans="2:4" ht="30.95" customHeight="1">
      <c r="B17" s="159" t="s">
        <v>5</v>
      </c>
      <c r="C17" s="205">
        <f>SUM(C10:C16)</f>
        <v>336</v>
      </c>
      <c r="D17" s="210">
        <f>SUM(D10:D16)</f>
        <v>306</v>
      </c>
    </row>
    <row r="18" spans="2:4" ht="11.1" customHeight="1"/>
    <row r="19" spans="2:4" ht="11.1" customHeight="1"/>
    <row r="21" spans="2:4">
      <c r="B21" s="6"/>
    </row>
    <row r="22" spans="2:4">
      <c r="B22" s="348"/>
      <c r="C22" s="348"/>
      <c r="D22" s="348"/>
    </row>
    <row r="23" spans="2:4">
      <c r="B23" s="348"/>
      <c r="C23" s="348"/>
      <c r="D23" s="348"/>
    </row>
    <row r="24" spans="2:4" ht="18.75">
      <c r="B24" s="229"/>
      <c r="C24" s="346"/>
      <c r="D24" s="346"/>
    </row>
    <row r="25" spans="2:4" ht="18.75">
      <c r="B25" s="229"/>
      <c r="C25" s="346"/>
      <c r="D25" s="346"/>
    </row>
    <row r="26" spans="2:4" ht="18.75">
      <c r="B26" s="229"/>
      <c r="C26" s="346"/>
      <c r="D26" s="346"/>
    </row>
    <row r="27" spans="2:4" ht="18.75">
      <c r="B27" s="229"/>
      <c r="C27" s="346"/>
      <c r="D27" s="346"/>
    </row>
    <row r="28" spans="2:4" ht="18.75">
      <c r="B28" s="229"/>
      <c r="C28" s="346"/>
      <c r="D28" s="346"/>
    </row>
    <row r="29" spans="2:4" ht="18.75">
      <c r="B29" s="229"/>
      <c r="C29" s="346"/>
      <c r="D29" s="346"/>
    </row>
    <row r="30" spans="2:4" ht="18.75">
      <c r="B30" s="229"/>
      <c r="C30" s="346"/>
      <c r="D30" s="346"/>
    </row>
    <row r="31" spans="2:4" ht="18.75">
      <c r="B31" s="229"/>
      <c r="C31" s="346"/>
      <c r="D31" s="346"/>
    </row>
    <row r="32" spans="2:4" ht="18.75">
      <c r="B32" s="229"/>
      <c r="C32" s="346"/>
      <c r="D32" s="346"/>
    </row>
    <row r="33" spans="2:4" ht="18.75">
      <c r="B33" s="229"/>
      <c r="C33" s="346"/>
      <c r="D33" s="346"/>
    </row>
    <row r="34" spans="2:4" ht="18.75">
      <c r="B34" s="229"/>
      <c r="C34" s="346"/>
      <c r="D34" s="346"/>
    </row>
    <row r="35" spans="2:4" ht="15.75">
      <c r="B35" s="7"/>
      <c r="C35" s="347"/>
      <c r="D35" s="347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16" zoomScale="75" zoomScaleNormal="50" zoomScaleSheetLayoutView="75" zoomScalePageLayoutView="75" workbookViewId="0">
      <selection activeCell="I11" sqref="I11"/>
    </sheetView>
  </sheetViews>
  <sheetFormatPr baseColWidth="10" defaultColWidth="11.42578125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93"/>
    </row>
    <row r="3" spans="2:12" ht="15" customHeight="1">
      <c r="B3" s="349" t="s">
        <v>146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</row>
    <row r="4" spans="2:12" ht="24.75" customHeight="1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2:12" ht="15" customHeight="1"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</row>
    <row r="10" spans="2:12">
      <c r="B10" s="8" t="s">
        <v>8</v>
      </c>
      <c r="C10" s="5"/>
      <c r="D10" s="5"/>
    </row>
    <row r="11" spans="2:12" ht="36" customHeight="1">
      <c r="B11" s="160" t="s">
        <v>0</v>
      </c>
      <c r="C11" s="233" t="s">
        <v>162</v>
      </c>
      <c r="D11" s="234" t="s">
        <v>169</v>
      </c>
    </row>
    <row r="12" spans="2:12" ht="30.95" customHeight="1">
      <c r="B12" s="157" t="s">
        <v>14</v>
      </c>
      <c r="C12" s="312">
        <v>17</v>
      </c>
      <c r="D12" s="211">
        <v>12</v>
      </c>
    </row>
    <row r="13" spans="2:12" ht="30.95" customHeight="1">
      <c r="B13" s="157" t="s">
        <v>15</v>
      </c>
      <c r="C13" s="312">
        <v>26</v>
      </c>
      <c r="D13" s="211">
        <v>24</v>
      </c>
    </row>
    <row r="14" spans="2:12" ht="30.95" customHeight="1">
      <c r="B14" s="157" t="s">
        <v>16</v>
      </c>
      <c r="C14" s="312">
        <v>0</v>
      </c>
      <c r="D14" s="211">
        <v>1</v>
      </c>
    </row>
    <row r="15" spans="2:12" ht="13.5" customHeight="1">
      <c r="B15" s="161"/>
      <c r="C15" s="214"/>
      <c r="D15" s="212"/>
    </row>
    <row r="16" spans="2:12" ht="30.95" customHeight="1">
      <c r="B16" s="162" t="s">
        <v>5</v>
      </c>
      <c r="C16" s="215">
        <f>C12+C13</f>
        <v>43</v>
      </c>
      <c r="D16" s="213">
        <f>D12+D13</f>
        <v>36</v>
      </c>
    </row>
    <row r="20" spans="2:2" ht="15.75">
      <c r="B20" s="59"/>
    </row>
    <row r="41" spans="2:2">
      <c r="B41" s="6"/>
    </row>
  </sheetData>
  <mergeCells count="1">
    <mergeCell ref="B3:L5"/>
  </mergeCells>
  <printOptions horizontalCentered="1"/>
  <pageMargins left="0.6" right="0" top="0.43" bottom="0" header="0" footer="0"/>
  <pageSetup scale="70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zoomScale="75" zoomScaleNormal="50" zoomScaleSheetLayoutView="75" zoomScalePageLayoutView="75" workbookViewId="0">
      <selection activeCell="I11" sqref="I11"/>
    </sheetView>
  </sheetViews>
  <sheetFormatPr baseColWidth="10" defaultColWidth="11.42578125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49" t="s">
        <v>147</v>
      </c>
      <c r="C4" s="349"/>
      <c r="D4" s="349"/>
      <c r="E4" s="349"/>
      <c r="F4" s="349"/>
      <c r="G4" s="349"/>
      <c r="H4" s="349"/>
      <c r="I4" s="349"/>
      <c r="J4" s="349"/>
    </row>
    <row r="5" spans="2:10">
      <c r="B5" s="349"/>
      <c r="C5" s="349"/>
      <c r="D5" s="349"/>
      <c r="E5" s="349"/>
      <c r="F5" s="349"/>
      <c r="G5" s="349"/>
      <c r="H5" s="349"/>
      <c r="I5" s="349"/>
      <c r="J5" s="349"/>
    </row>
    <row r="6" spans="2:10">
      <c r="B6" s="349"/>
      <c r="C6" s="349"/>
      <c r="D6" s="349"/>
      <c r="E6" s="349"/>
      <c r="F6" s="349"/>
      <c r="G6" s="349"/>
      <c r="H6" s="349"/>
      <c r="I6" s="349"/>
      <c r="J6" s="349"/>
    </row>
    <row r="12" spans="2:10">
      <c r="B12" s="8" t="s">
        <v>8</v>
      </c>
      <c r="C12" s="5"/>
      <c r="D12" s="5"/>
    </row>
    <row r="13" spans="2:10" ht="36" customHeight="1">
      <c r="B13" s="160" t="s">
        <v>0</v>
      </c>
      <c r="C13" s="233" t="s">
        <v>162</v>
      </c>
      <c r="D13" s="234" t="s">
        <v>169</v>
      </c>
    </row>
    <row r="14" spans="2:10" ht="30.95" customHeight="1">
      <c r="B14" s="157" t="s">
        <v>14</v>
      </c>
      <c r="C14" s="312">
        <v>3</v>
      </c>
      <c r="D14" s="191">
        <v>2</v>
      </c>
    </row>
    <row r="15" spans="2:10" ht="30.95" customHeight="1">
      <c r="B15" s="157" t="s">
        <v>15</v>
      </c>
      <c r="C15" s="312">
        <v>2</v>
      </c>
      <c r="D15" s="191">
        <v>1</v>
      </c>
    </row>
    <row r="16" spans="2:10" ht="30.95" customHeight="1">
      <c r="B16" s="157" t="s">
        <v>16</v>
      </c>
      <c r="C16" s="312"/>
      <c r="D16" s="191"/>
    </row>
    <row r="17" spans="2:4" ht="13.5" customHeight="1">
      <c r="B17" s="161"/>
      <c r="C17" s="216"/>
      <c r="D17" s="192"/>
    </row>
    <row r="18" spans="2:4" ht="30.95" customHeight="1">
      <c r="B18" s="162" t="s">
        <v>5</v>
      </c>
      <c r="C18" s="217">
        <f>C14+C15</f>
        <v>5</v>
      </c>
      <c r="D18" s="193">
        <f>D14+D15</f>
        <v>3</v>
      </c>
    </row>
    <row r="43" spans="2:2">
      <c r="B43" s="6"/>
    </row>
  </sheetData>
  <mergeCells count="1">
    <mergeCell ref="B4:J6"/>
  </mergeCells>
  <printOptions horizontalCentered="1"/>
  <pageMargins left="0.6" right="0" top="0.43" bottom="0" header="0" footer="0"/>
  <pageSetup scale="70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6"/>
  <sheetViews>
    <sheetView showGridLines="0" view="pageLayout" topLeftCell="A22" zoomScaleNormal="50" zoomScaleSheetLayoutView="75" workbookViewId="0">
      <selection activeCell="I11" sqref="I11"/>
    </sheetView>
  </sheetViews>
  <sheetFormatPr baseColWidth="10" defaultRowHeight="12.75"/>
  <cols>
    <col min="1" max="1" width="7.85546875" style="19" customWidth="1"/>
    <col min="2" max="2" width="21.855468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/>
    <row r="2" spans="1:10" ht="12.75" customHeight="1">
      <c r="B2" s="350" t="s">
        <v>148</v>
      </c>
      <c r="C2" s="350"/>
      <c r="D2" s="350"/>
      <c r="E2" s="350"/>
      <c r="F2" s="350"/>
      <c r="G2" s="350"/>
      <c r="H2" s="237"/>
      <c r="I2" s="236"/>
      <c r="J2" s="236"/>
    </row>
    <row r="3" spans="1:10" ht="18" customHeight="1">
      <c r="B3" s="350"/>
      <c r="C3" s="350"/>
      <c r="D3" s="350"/>
      <c r="E3" s="350"/>
      <c r="F3" s="350"/>
      <c r="G3" s="350"/>
      <c r="H3" s="237"/>
      <c r="I3" s="236"/>
      <c r="J3" s="236"/>
    </row>
    <row r="4" spans="1:10" ht="15.75" customHeight="1">
      <c r="A4" s="237"/>
      <c r="B4" s="350"/>
      <c r="C4" s="350"/>
      <c r="D4" s="350"/>
      <c r="E4" s="350"/>
      <c r="F4" s="350"/>
      <c r="G4" s="350"/>
      <c r="H4" s="237"/>
      <c r="I4" s="236"/>
      <c r="J4" s="236"/>
    </row>
    <row r="5" spans="1:10" ht="22.5" customHeight="1">
      <c r="A5" s="237"/>
      <c r="B5" s="237"/>
      <c r="C5" s="237"/>
      <c r="D5" s="237"/>
      <c r="E5" s="237"/>
      <c r="F5" s="237"/>
      <c r="G5" s="237"/>
      <c r="H5" s="237"/>
      <c r="I5" s="236"/>
      <c r="J5" s="236"/>
    </row>
    <row r="6" spans="1:10" ht="12.75" customHeight="1">
      <c r="A6" s="236"/>
      <c r="B6" s="236"/>
      <c r="C6" s="236"/>
      <c r="D6" s="236"/>
      <c r="E6" s="236"/>
      <c r="F6" s="236"/>
      <c r="G6" s="236"/>
      <c r="H6" s="236"/>
      <c r="I6" s="236"/>
      <c r="J6" s="236"/>
    </row>
    <row r="9" spans="1:10" ht="33" customHeight="1" thickBot="1">
      <c r="B9" s="124" t="s">
        <v>60</v>
      </c>
      <c r="C9" s="125" t="s">
        <v>1</v>
      </c>
      <c r="D9" s="125" t="s">
        <v>2</v>
      </c>
      <c r="E9" s="125" t="s">
        <v>3</v>
      </c>
      <c r="F9" s="125" t="s">
        <v>34</v>
      </c>
      <c r="G9" s="126" t="s">
        <v>17</v>
      </c>
    </row>
    <row r="10" spans="1:10" ht="23.25" customHeight="1">
      <c r="B10" s="240" t="s">
        <v>61</v>
      </c>
      <c r="C10" s="127">
        <v>34</v>
      </c>
      <c r="D10" s="127">
        <v>2</v>
      </c>
      <c r="E10" s="127">
        <v>0</v>
      </c>
      <c r="F10" s="127">
        <v>0</v>
      </c>
      <c r="G10" s="127">
        <f t="shared" ref="G10:G25" si="0">SUM(C10:F10)</f>
        <v>36</v>
      </c>
    </row>
    <row r="11" spans="1:10" ht="22.5" customHeight="1">
      <c r="B11" s="241" t="s">
        <v>62</v>
      </c>
      <c r="C11" s="128">
        <v>55</v>
      </c>
      <c r="D11" s="128">
        <v>1</v>
      </c>
      <c r="E11" s="128">
        <v>5</v>
      </c>
      <c r="F11" s="128">
        <v>0</v>
      </c>
      <c r="G11" s="129">
        <f t="shared" si="0"/>
        <v>61</v>
      </c>
      <c r="H11" s="20"/>
    </row>
    <row r="12" spans="1:10" ht="30" customHeight="1">
      <c r="B12" s="241" t="s">
        <v>63</v>
      </c>
      <c r="C12" s="128">
        <v>78</v>
      </c>
      <c r="D12" s="128">
        <v>3</v>
      </c>
      <c r="E12" s="128">
        <v>0</v>
      </c>
      <c r="F12" s="128">
        <v>0</v>
      </c>
      <c r="G12" s="129">
        <f t="shared" si="0"/>
        <v>81</v>
      </c>
    </row>
    <row r="13" spans="1:10" ht="27.95" customHeight="1">
      <c r="B13" s="241" t="s">
        <v>64</v>
      </c>
      <c r="C13" s="128">
        <v>79</v>
      </c>
      <c r="D13" s="128">
        <v>1</v>
      </c>
      <c r="E13" s="128">
        <v>2</v>
      </c>
      <c r="F13" s="128">
        <v>0</v>
      </c>
      <c r="G13" s="129">
        <f t="shared" si="0"/>
        <v>82</v>
      </c>
    </row>
    <row r="14" spans="1:10" ht="27.95" customHeight="1">
      <c r="B14" s="241" t="s">
        <v>65</v>
      </c>
      <c r="C14" s="128">
        <v>55</v>
      </c>
      <c r="D14" s="128">
        <v>0</v>
      </c>
      <c r="E14" s="128">
        <v>3</v>
      </c>
      <c r="F14" s="128">
        <v>0</v>
      </c>
      <c r="G14" s="129">
        <f t="shared" si="0"/>
        <v>58</v>
      </c>
    </row>
    <row r="15" spans="1:10" ht="27.95" customHeight="1">
      <c r="B15" s="241" t="s">
        <v>66</v>
      </c>
      <c r="C15" s="128">
        <v>44</v>
      </c>
      <c r="D15" s="128">
        <v>0</v>
      </c>
      <c r="E15" s="128">
        <v>0</v>
      </c>
      <c r="F15" s="128">
        <v>0</v>
      </c>
      <c r="G15" s="129">
        <f t="shared" si="0"/>
        <v>44</v>
      </c>
    </row>
    <row r="16" spans="1:10" ht="27.95" customHeight="1">
      <c r="B16" s="241" t="s">
        <v>67</v>
      </c>
      <c r="C16" s="128">
        <v>50</v>
      </c>
      <c r="D16" s="128">
        <v>3</v>
      </c>
      <c r="E16" s="128">
        <v>0</v>
      </c>
      <c r="F16" s="128">
        <v>0</v>
      </c>
      <c r="G16" s="129">
        <f t="shared" si="0"/>
        <v>53</v>
      </c>
    </row>
    <row r="17" spans="2:7" ht="27.95" customHeight="1">
      <c r="B17" s="241" t="s">
        <v>68</v>
      </c>
      <c r="C17" s="128">
        <v>48</v>
      </c>
      <c r="D17" s="128">
        <v>0</v>
      </c>
      <c r="E17" s="128">
        <v>1</v>
      </c>
      <c r="F17" s="128">
        <v>0</v>
      </c>
      <c r="G17" s="129">
        <f t="shared" si="0"/>
        <v>49</v>
      </c>
    </row>
    <row r="18" spans="2:7" ht="27.95" customHeight="1">
      <c r="B18" s="241" t="s">
        <v>69</v>
      </c>
      <c r="C18" s="128">
        <v>33</v>
      </c>
      <c r="D18" s="128">
        <v>1</v>
      </c>
      <c r="E18" s="128">
        <v>2</v>
      </c>
      <c r="F18" s="128">
        <v>0</v>
      </c>
      <c r="G18" s="128">
        <f t="shared" si="0"/>
        <v>36</v>
      </c>
    </row>
    <row r="19" spans="2:7" ht="27.95" customHeight="1">
      <c r="B19" s="241" t="s">
        <v>70</v>
      </c>
      <c r="C19" s="128">
        <v>22</v>
      </c>
      <c r="D19" s="128">
        <v>0</v>
      </c>
      <c r="E19" s="128">
        <v>0</v>
      </c>
      <c r="F19" s="128">
        <v>0</v>
      </c>
      <c r="G19" s="128">
        <f t="shared" si="0"/>
        <v>22</v>
      </c>
    </row>
    <row r="20" spans="2:7" ht="27.95" customHeight="1">
      <c r="B20" s="241" t="s">
        <v>71</v>
      </c>
      <c r="C20" s="128">
        <v>7</v>
      </c>
      <c r="D20" s="128">
        <v>0</v>
      </c>
      <c r="E20" s="128">
        <v>0</v>
      </c>
      <c r="F20" s="128">
        <v>0</v>
      </c>
      <c r="G20" s="128">
        <f t="shared" si="0"/>
        <v>7</v>
      </c>
    </row>
    <row r="21" spans="2:7" ht="27.95" customHeight="1">
      <c r="B21" s="241" t="s">
        <v>72</v>
      </c>
      <c r="C21" s="128">
        <v>5</v>
      </c>
      <c r="D21" s="128">
        <v>0</v>
      </c>
      <c r="E21" s="128">
        <v>0</v>
      </c>
      <c r="F21" s="128">
        <v>0</v>
      </c>
      <c r="G21" s="128">
        <f t="shared" si="0"/>
        <v>5</v>
      </c>
    </row>
    <row r="22" spans="2:7" ht="27.95" customHeight="1">
      <c r="B22" s="241" t="s">
        <v>73</v>
      </c>
      <c r="C22" s="128">
        <v>8</v>
      </c>
      <c r="D22" s="128">
        <v>0</v>
      </c>
      <c r="E22" s="128">
        <v>0</v>
      </c>
      <c r="F22" s="128">
        <v>0</v>
      </c>
      <c r="G22" s="128">
        <f t="shared" si="0"/>
        <v>8</v>
      </c>
    </row>
    <row r="23" spans="2:7" ht="27.95" customHeight="1">
      <c r="B23" s="241" t="s">
        <v>74</v>
      </c>
      <c r="C23" s="128">
        <v>1</v>
      </c>
      <c r="D23" s="128">
        <v>0</v>
      </c>
      <c r="E23" s="128">
        <v>0</v>
      </c>
      <c r="F23" s="128">
        <v>0</v>
      </c>
      <c r="G23" s="128">
        <f t="shared" si="0"/>
        <v>1</v>
      </c>
    </row>
    <row r="24" spans="2:7" ht="27.95" customHeight="1">
      <c r="B24" s="241" t="s">
        <v>75</v>
      </c>
      <c r="C24" s="128">
        <v>2</v>
      </c>
      <c r="D24" s="128">
        <v>0</v>
      </c>
      <c r="E24" s="128">
        <v>0</v>
      </c>
      <c r="F24" s="128">
        <v>0</v>
      </c>
      <c r="G24" s="128">
        <f t="shared" si="0"/>
        <v>2</v>
      </c>
    </row>
    <row r="25" spans="2:7" ht="27.95" customHeight="1">
      <c r="B25" s="241" t="s">
        <v>76</v>
      </c>
      <c r="C25" s="128">
        <v>0</v>
      </c>
      <c r="D25" s="128">
        <v>0</v>
      </c>
      <c r="E25" s="128">
        <v>0</v>
      </c>
      <c r="F25" s="128">
        <v>0</v>
      </c>
      <c r="G25" s="128">
        <f t="shared" si="0"/>
        <v>0</v>
      </c>
    </row>
    <row r="26" spans="2:7" ht="12" customHeight="1" thickBot="1">
      <c r="B26" s="134"/>
      <c r="C26" s="131"/>
      <c r="D26" s="131"/>
      <c r="E26" s="131"/>
      <c r="F26" s="131"/>
      <c r="G26" s="131"/>
    </row>
    <row r="27" spans="2:7" ht="44.25" customHeight="1" thickBot="1">
      <c r="B27" s="244" t="s">
        <v>119</v>
      </c>
      <c r="C27" s="245">
        <f>SUM(C10:C26)</f>
        <v>521</v>
      </c>
      <c r="D27" s="245">
        <f>SUM(D10:D26)</f>
        <v>11</v>
      </c>
      <c r="E27" s="245">
        <f>SUM(E10:E26)</f>
        <v>13</v>
      </c>
      <c r="F27" s="245">
        <f>SUM(F10:F26)</f>
        <v>0</v>
      </c>
      <c r="G27" s="246">
        <f>SUM(C27:F27)</f>
        <v>545</v>
      </c>
    </row>
    <row r="28" spans="2:7" ht="13.5" customHeight="1">
      <c r="B28" s="243"/>
      <c r="C28" s="58"/>
      <c r="D28" s="58"/>
      <c r="E28" s="58"/>
      <c r="F28" s="58"/>
      <c r="G28" s="58"/>
    </row>
    <row r="29" spans="2:7" ht="27" customHeight="1">
      <c r="B29" s="241" t="s">
        <v>77</v>
      </c>
      <c r="C29" s="128">
        <v>2</v>
      </c>
      <c r="D29" s="128">
        <v>0</v>
      </c>
      <c r="E29" s="128">
        <v>0</v>
      </c>
      <c r="F29" s="128">
        <v>0</v>
      </c>
      <c r="G29" s="128">
        <f>Tabla12[[#This Row],[CAIDA DE PERSONA]]+Tabla12[[#This Row],[VOLCADURAS]]+Tabla12[[#This Row],[ATROPELLOS]]+Tabla12[[#This Row],[CHOQUES]]</f>
        <v>2</v>
      </c>
    </row>
    <row r="30" spans="2:7" ht="21" customHeight="1">
      <c r="B30" s="241" t="s">
        <v>78</v>
      </c>
      <c r="C30" s="128">
        <v>1</v>
      </c>
      <c r="D30" s="128">
        <v>0</v>
      </c>
      <c r="E30" s="133">
        <v>0</v>
      </c>
      <c r="F30" s="128">
        <v>0</v>
      </c>
      <c r="G30" s="128">
        <f>Tabla12[[#This Row],[CAIDA DE PERSONA]]+Tabla12[[#This Row],[VOLCADURAS]]+Tabla12[[#This Row],[ATROPELLOS]]+Tabla12[[#This Row],[CHOQUES]]</f>
        <v>1</v>
      </c>
    </row>
    <row r="31" spans="2:7" ht="18.75" customHeight="1">
      <c r="B31" s="241" t="s">
        <v>79</v>
      </c>
      <c r="C31" s="128">
        <v>3</v>
      </c>
      <c r="D31" s="128">
        <v>0</v>
      </c>
      <c r="E31" s="133">
        <v>0</v>
      </c>
      <c r="F31" s="128">
        <v>0</v>
      </c>
      <c r="G31" s="128">
        <f>Tabla12[[#This Row],[CAIDA DE PERSONA]]+Tabla12[[#This Row],[VOLCADURAS]]+Tabla12[[#This Row],[ATROPELLOS]]+Tabla12[[#This Row],[CHOQUES]]</f>
        <v>3</v>
      </c>
    </row>
    <row r="32" spans="2:7" ht="21.75" customHeight="1">
      <c r="B32" s="241" t="s">
        <v>80</v>
      </c>
      <c r="C32" s="128">
        <v>1</v>
      </c>
      <c r="D32" s="128">
        <v>0</v>
      </c>
      <c r="E32" s="128">
        <v>0</v>
      </c>
      <c r="F32" s="128">
        <v>0</v>
      </c>
      <c r="G32" s="128">
        <f>Tabla12[[#This Row],[CAIDA DE PERSONA]]+Tabla12[[#This Row],[VOLCADURAS]]+Tabla12[[#This Row],[ATROPELLOS]]+Tabla12[[#This Row],[CHOQUES]]</f>
        <v>1</v>
      </c>
    </row>
    <row r="33" spans="2:10" ht="9.75" customHeight="1" thickBot="1">
      <c r="B33" s="134"/>
      <c r="C33" s="131"/>
      <c r="D33" s="131"/>
      <c r="E33" s="131"/>
      <c r="F33" s="131"/>
      <c r="G33" s="131"/>
      <c r="J33" s="28"/>
    </row>
    <row r="34" spans="2:10" ht="32.25" customHeight="1" thickBot="1">
      <c r="B34" s="242" t="s">
        <v>81</v>
      </c>
      <c r="C34" s="132">
        <f>SUM(C29:C33)</f>
        <v>7</v>
      </c>
      <c r="D34" s="132">
        <f>SUM(D29:D33)</f>
        <v>0</v>
      </c>
      <c r="E34" s="132">
        <f>SUM(E29:E33)</f>
        <v>0</v>
      </c>
      <c r="F34" s="132">
        <f>SUM(F29:F33)</f>
        <v>0</v>
      </c>
      <c r="G34" s="57">
        <f>SUM(C34:F34)</f>
        <v>7</v>
      </c>
      <c r="J34" s="28"/>
    </row>
    <row r="35" spans="2:10" ht="9.75" customHeight="1" thickBot="1">
      <c r="B35" s="27"/>
      <c r="C35" s="28"/>
      <c r="D35" s="28"/>
      <c r="E35" s="28"/>
      <c r="F35" s="28"/>
      <c r="G35" s="28"/>
      <c r="J35" s="28"/>
    </row>
    <row r="36" spans="2:10" ht="32.25" customHeight="1" thickBot="1">
      <c r="B36" s="239" t="s">
        <v>82</v>
      </c>
      <c r="C36" s="36">
        <v>28</v>
      </c>
      <c r="D36" s="36">
        <v>1</v>
      </c>
      <c r="E36" s="37">
        <v>1</v>
      </c>
      <c r="F36" s="37">
        <v>0</v>
      </c>
      <c r="G36" s="38">
        <f>C36+D36+E36+F36</f>
        <v>30</v>
      </c>
    </row>
    <row r="37" spans="2:10" ht="30.95" customHeight="1">
      <c r="B37" s="239" t="s">
        <v>5</v>
      </c>
      <c r="C37" s="37">
        <f>C34+C27+C36</f>
        <v>556</v>
      </c>
      <c r="D37" s="37">
        <f>D36+D34+D27</f>
        <v>12</v>
      </c>
      <c r="E37" s="37">
        <f>E36+E34+E27</f>
        <v>14</v>
      </c>
      <c r="F37" s="37">
        <f>F36+F34+F27</f>
        <v>0</v>
      </c>
      <c r="G37" s="38">
        <f>C37+D37+E37+F37</f>
        <v>582</v>
      </c>
      <c r="J37" s="35"/>
    </row>
    <row r="38" spans="2:10" ht="2.25" customHeight="1"/>
    <row r="39" spans="2:10" ht="11.25" customHeight="1">
      <c r="C39" s="238"/>
    </row>
    <row r="40" spans="2:10" ht="25.5" customHeight="1"/>
    <row r="41" spans="2:10" ht="18.75" customHeight="1">
      <c r="C41" s="27"/>
      <c r="D41" s="28"/>
      <c r="E41" s="28"/>
      <c r="F41" s="28"/>
      <c r="G41" s="28"/>
      <c r="H41" s="28"/>
    </row>
    <row r="42" spans="2:10" ht="30.95" customHeight="1">
      <c r="D42" s="351" t="s">
        <v>122</v>
      </c>
      <c r="E42" s="351"/>
      <c r="F42" s="351"/>
      <c r="G42" s="351"/>
    </row>
    <row r="43" spans="2:10" ht="30.95" customHeight="1">
      <c r="C43" s="30"/>
      <c r="D43" s="351"/>
      <c r="E43" s="351"/>
      <c r="F43" s="351"/>
      <c r="G43" s="351"/>
      <c r="H43" s="30"/>
    </row>
    <row r="44" spans="2:10" ht="30.95" customHeight="1">
      <c r="C44" s="30"/>
      <c r="D44" s="30"/>
      <c r="E44" s="30"/>
      <c r="F44" s="30"/>
      <c r="G44" s="30"/>
      <c r="H44" s="30"/>
    </row>
    <row r="45" spans="2:10" ht="30.95" customHeight="1">
      <c r="C45" s="31"/>
      <c r="D45" s="31"/>
      <c r="E45" s="31"/>
      <c r="F45" s="31"/>
      <c r="G45" s="31"/>
      <c r="H45" s="31"/>
    </row>
    <row r="46" spans="2:10" ht="30.95" customHeight="1">
      <c r="C46" s="32"/>
      <c r="D46" s="32"/>
      <c r="E46" s="32"/>
      <c r="F46" s="32"/>
      <c r="G46" s="32"/>
      <c r="H46" s="32"/>
    </row>
    <row r="47" spans="2:10" ht="30.95" customHeight="1">
      <c r="C47" s="33"/>
      <c r="D47" s="33"/>
      <c r="E47" s="33"/>
      <c r="F47" s="33"/>
      <c r="G47" s="33"/>
      <c r="H47" s="33"/>
    </row>
    <row r="48" spans="2:10" ht="30.95" customHeight="1">
      <c r="C48" s="27"/>
      <c r="D48" s="28"/>
      <c r="E48" s="28"/>
      <c r="F48" s="28"/>
      <c r="G48" s="28"/>
      <c r="H48" s="28"/>
    </row>
    <row r="49" spans="3:8" ht="30.95" customHeight="1">
      <c r="C49" s="27"/>
      <c r="D49" s="28"/>
      <c r="E49" s="28"/>
      <c r="F49" s="28"/>
      <c r="G49" s="28"/>
      <c r="H49" s="28"/>
    </row>
    <row r="50" spans="3:8" ht="30.95" customHeight="1">
      <c r="C50" s="27"/>
      <c r="D50" s="28"/>
      <c r="E50" s="28"/>
      <c r="F50" s="28"/>
      <c r="G50" s="28"/>
      <c r="H50" s="28"/>
    </row>
    <row r="51" spans="3:8" ht="30.95" customHeight="1">
      <c r="C51" s="27"/>
      <c r="D51" s="28"/>
      <c r="E51" s="28"/>
      <c r="F51" s="28"/>
      <c r="G51" s="28"/>
      <c r="H51" s="28"/>
    </row>
    <row r="52" spans="3:8" ht="30.95" customHeight="1">
      <c r="C52" s="27"/>
      <c r="D52" s="28"/>
      <c r="E52" s="28"/>
      <c r="F52" s="28"/>
      <c r="G52" s="28"/>
      <c r="H52" s="28"/>
    </row>
    <row r="53" spans="3:8" ht="30.95" customHeight="1">
      <c r="C53" s="34"/>
      <c r="D53" s="26"/>
      <c r="E53" s="26"/>
      <c r="F53" s="26"/>
      <c r="G53" s="26"/>
      <c r="H53" s="26"/>
    </row>
    <row r="54" spans="3:8" ht="30.95" customHeight="1">
      <c r="C54" s="27"/>
      <c r="D54" s="28"/>
      <c r="E54" s="28"/>
      <c r="F54" s="28"/>
      <c r="G54" s="28"/>
      <c r="H54" s="28"/>
    </row>
    <row r="55" spans="3:8" ht="30.95" customHeight="1">
      <c r="C55" s="27"/>
      <c r="D55" s="28"/>
      <c r="E55" s="28"/>
      <c r="F55" s="28"/>
      <c r="G55" s="28"/>
      <c r="H55" s="28"/>
    </row>
    <row r="56" spans="3:8" ht="30.95" customHeight="1">
      <c r="C56" s="29"/>
      <c r="D56" s="28"/>
      <c r="E56" s="28"/>
      <c r="F56" s="28"/>
      <c r="G56" s="28"/>
      <c r="H56" s="28"/>
    </row>
  </sheetData>
  <mergeCells count="2">
    <mergeCell ref="B2:G4"/>
    <mergeCell ref="D42:G43"/>
  </mergeCells>
  <printOptions horizontalCentered="1"/>
  <pageMargins left="0.6" right="0" top="0.43" bottom="0" header="0" footer="0"/>
  <pageSetup scale="68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10"/>
  <sheetViews>
    <sheetView showGridLines="0" view="pageLayout" topLeftCell="A79" zoomScaleNormal="100" workbookViewId="0">
      <selection activeCell="I11" sqref="I11"/>
    </sheetView>
  </sheetViews>
  <sheetFormatPr baseColWidth="10" defaultRowHeight="12.75"/>
  <cols>
    <col min="1" max="1" width="5.7109375" style="19" customWidth="1"/>
    <col min="2" max="2" width="22.5703125" style="19" customWidth="1"/>
    <col min="3" max="3" width="14.85546875" style="19" customWidth="1"/>
    <col min="4" max="4" width="17.4257812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1" spans="2:7" ht="18" customHeight="1"/>
    <row r="2" spans="2:7" ht="12.75" customHeight="1">
      <c r="B2" s="352" t="s">
        <v>149</v>
      </c>
      <c r="C2" s="352"/>
      <c r="D2" s="352"/>
      <c r="E2" s="352"/>
      <c r="F2" s="352"/>
      <c r="G2" s="237"/>
    </row>
    <row r="3" spans="2:7" ht="12.75" customHeight="1">
      <c r="B3" s="352"/>
      <c r="C3" s="352"/>
      <c r="D3" s="352"/>
      <c r="E3" s="352"/>
      <c r="F3" s="352"/>
      <c r="G3" s="237"/>
    </row>
    <row r="4" spans="2:7" ht="7.5" customHeight="1">
      <c r="B4" s="352"/>
      <c r="C4" s="352"/>
      <c r="D4" s="352"/>
      <c r="E4" s="352"/>
      <c r="F4" s="352"/>
      <c r="G4" s="237"/>
    </row>
    <row r="7" spans="2:7" ht="16.5" customHeight="1"/>
    <row r="8" spans="2:7" ht="15.75" customHeight="1"/>
    <row r="9" spans="2:7" ht="13.5" customHeight="1"/>
    <row r="10" spans="2:7">
      <c r="B10" s="40"/>
      <c r="C10" s="40"/>
      <c r="D10" s="40"/>
      <c r="E10" s="40"/>
      <c r="F10" s="40"/>
      <c r="G10" s="40"/>
    </row>
    <row r="11" spans="2:7" ht="30" customHeight="1">
      <c r="B11" s="135" t="s">
        <v>33</v>
      </c>
      <c r="C11" s="135" t="s">
        <v>1</v>
      </c>
      <c r="D11" s="135" t="s">
        <v>2</v>
      </c>
      <c r="E11" s="135" t="s">
        <v>3</v>
      </c>
      <c r="F11" s="135" t="s">
        <v>34</v>
      </c>
      <c r="G11" s="136" t="s">
        <v>17</v>
      </c>
    </row>
    <row r="12" spans="2:7" ht="27.95" customHeight="1">
      <c r="B12" s="41" t="s">
        <v>35</v>
      </c>
      <c r="C12" s="39">
        <v>10</v>
      </c>
      <c r="D12" s="39">
        <v>1</v>
      </c>
      <c r="E12" s="39">
        <v>1</v>
      </c>
      <c r="F12" s="39">
        <v>0</v>
      </c>
      <c r="G12" s="85">
        <f t="shared" ref="G12:G35" si="0">SUM(C12:F12)</f>
        <v>12</v>
      </c>
    </row>
    <row r="13" spans="2:7" ht="27.95" customHeight="1">
      <c r="B13" s="41" t="s">
        <v>36</v>
      </c>
      <c r="C13" s="39">
        <v>4</v>
      </c>
      <c r="D13" s="39">
        <v>0</v>
      </c>
      <c r="E13" s="39">
        <v>0</v>
      </c>
      <c r="F13" s="39">
        <v>0</v>
      </c>
      <c r="G13" s="85">
        <f t="shared" si="0"/>
        <v>4</v>
      </c>
    </row>
    <row r="14" spans="2:7" ht="27.95" customHeight="1">
      <c r="B14" s="41" t="s">
        <v>37</v>
      </c>
      <c r="C14" s="39">
        <v>7</v>
      </c>
      <c r="D14" s="39">
        <v>2</v>
      </c>
      <c r="E14" s="39">
        <v>0</v>
      </c>
      <c r="F14" s="39">
        <v>0</v>
      </c>
      <c r="G14" s="85">
        <f t="shared" si="0"/>
        <v>9</v>
      </c>
    </row>
    <row r="15" spans="2:7" ht="27.95" customHeight="1">
      <c r="B15" s="41" t="s">
        <v>38</v>
      </c>
      <c r="C15" s="39">
        <v>6</v>
      </c>
      <c r="D15" s="39">
        <v>0</v>
      </c>
      <c r="E15" s="39">
        <v>0</v>
      </c>
      <c r="F15" s="39">
        <v>0</v>
      </c>
      <c r="G15" s="85">
        <f t="shared" si="0"/>
        <v>6</v>
      </c>
    </row>
    <row r="16" spans="2:7" ht="27.95" customHeight="1">
      <c r="B16" s="41" t="s">
        <v>39</v>
      </c>
      <c r="C16" s="39">
        <v>2</v>
      </c>
      <c r="D16" s="39">
        <v>0</v>
      </c>
      <c r="E16" s="39">
        <v>0</v>
      </c>
      <c r="F16" s="39">
        <v>0</v>
      </c>
      <c r="G16" s="85">
        <f t="shared" si="0"/>
        <v>2</v>
      </c>
    </row>
    <row r="17" spans="2:7" ht="27.95" customHeight="1">
      <c r="B17" s="41" t="s">
        <v>40</v>
      </c>
      <c r="C17" s="39">
        <v>1</v>
      </c>
      <c r="D17" s="39">
        <v>0</v>
      </c>
      <c r="E17" s="39">
        <v>0</v>
      </c>
      <c r="F17" s="39">
        <v>0</v>
      </c>
      <c r="G17" s="85">
        <f t="shared" si="0"/>
        <v>1</v>
      </c>
    </row>
    <row r="18" spans="2:7" ht="27.95" customHeight="1">
      <c r="B18" s="41" t="s">
        <v>41</v>
      </c>
      <c r="C18" s="39">
        <v>1</v>
      </c>
      <c r="D18" s="39">
        <v>1</v>
      </c>
      <c r="E18" s="39">
        <v>0</v>
      </c>
      <c r="F18" s="39">
        <v>0</v>
      </c>
      <c r="G18" s="85">
        <f t="shared" si="0"/>
        <v>2</v>
      </c>
    </row>
    <row r="19" spans="2:7" ht="27.95" customHeight="1">
      <c r="B19" s="41" t="s">
        <v>42</v>
      </c>
      <c r="C19" s="39">
        <v>15</v>
      </c>
      <c r="D19" s="39">
        <v>0</v>
      </c>
      <c r="E19" s="39">
        <v>0</v>
      </c>
      <c r="F19" s="39">
        <v>0</v>
      </c>
      <c r="G19" s="85">
        <f t="shared" si="0"/>
        <v>15</v>
      </c>
    </row>
    <row r="20" spans="2:7" ht="27.95" customHeight="1">
      <c r="B20" s="41" t="s">
        <v>43</v>
      </c>
      <c r="C20" s="39">
        <v>14</v>
      </c>
      <c r="D20" s="39">
        <v>0</v>
      </c>
      <c r="E20" s="39">
        <v>0</v>
      </c>
      <c r="F20" s="39">
        <v>0</v>
      </c>
      <c r="G20" s="85">
        <f t="shared" si="0"/>
        <v>14</v>
      </c>
    </row>
    <row r="21" spans="2:7" ht="27.95" customHeight="1">
      <c r="B21" s="41" t="s">
        <v>44</v>
      </c>
      <c r="C21" s="39">
        <v>15</v>
      </c>
      <c r="D21" s="39">
        <v>0</v>
      </c>
      <c r="E21" s="39">
        <v>0</v>
      </c>
      <c r="F21" s="39">
        <v>0</v>
      </c>
      <c r="G21" s="85">
        <f t="shared" si="0"/>
        <v>15</v>
      </c>
    </row>
    <row r="22" spans="2:7" ht="27.95" customHeight="1">
      <c r="B22" s="41" t="s">
        <v>45</v>
      </c>
      <c r="C22" s="39">
        <v>11</v>
      </c>
      <c r="D22" s="39">
        <v>1</v>
      </c>
      <c r="E22" s="39">
        <v>0</v>
      </c>
      <c r="F22" s="39">
        <v>0</v>
      </c>
      <c r="G22" s="83">
        <f t="shared" si="0"/>
        <v>12</v>
      </c>
    </row>
    <row r="23" spans="2:7" ht="27.95" customHeight="1">
      <c r="B23" s="41" t="s">
        <v>46</v>
      </c>
      <c r="C23" s="39">
        <v>12</v>
      </c>
      <c r="D23" s="39">
        <v>1</v>
      </c>
      <c r="E23" s="39">
        <v>3</v>
      </c>
      <c r="F23" s="39">
        <v>0</v>
      </c>
      <c r="G23" s="83">
        <f t="shared" si="0"/>
        <v>16</v>
      </c>
    </row>
    <row r="24" spans="2:7" ht="27.95" customHeight="1">
      <c r="B24" s="41" t="s">
        <v>47</v>
      </c>
      <c r="C24" s="39">
        <v>15</v>
      </c>
      <c r="D24" s="39">
        <v>0</v>
      </c>
      <c r="E24" s="39">
        <v>0</v>
      </c>
      <c r="F24" s="39">
        <v>0</v>
      </c>
      <c r="G24" s="83">
        <f t="shared" si="0"/>
        <v>15</v>
      </c>
    </row>
    <row r="25" spans="2:7" ht="27.95" customHeight="1">
      <c r="B25" s="41" t="s">
        <v>48</v>
      </c>
      <c r="C25" s="39">
        <v>18</v>
      </c>
      <c r="D25" s="39">
        <v>1</v>
      </c>
      <c r="E25" s="39">
        <v>0</v>
      </c>
      <c r="F25" s="39">
        <v>0</v>
      </c>
      <c r="G25" s="83">
        <f t="shared" si="0"/>
        <v>19</v>
      </c>
    </row>
    <row r="26" spans="2:7" ht="27.95" customHeight="1">
      <c r="B26" s="41" t="s">
        <v>49</v>
      </c>
      <c r="C26" s="39">
        <v>20</v>
      </c>
      <c r="D26" s="39">
        <v>0</v>
      </c>
      <c r="E26" s="39">
        <v>0</v>
      </c>
      <c r="F26" s="39">
        <v>0</v>
      </c>
      <c r="G26" s="83">
        <f t="shared" si="0"/>
        <v>20</v>
      </c>
    </row>
    <row r="27" spans="2:7" ht="27.95" customHeight="1">
      <c r="B27" s="41" t="s">
        <v>50</v>
      </c>
      <c r="C27" s="39">
        <v>20</v>
      </c>
      <c r="D27" s="39">
        <v>0</v>
      </c>
      <c r="E27" s="39">
        <v>0</v>
      </c>
      <c r="F27" s="39">
        <v>0</v>
      </c>
      <c r="G27" s="83">
        <f t="shared" si="0"/>
        <v>20</v>
      </c>
    </row>
    <row r="28" spans="2:7" ht="27.95" customHeight="1">
      <c r="B28" s="41" t="s">
        <v>51</v>
      </c>
      <c r="C28" s="39">
        <v>22</v>
      </c>
      <c r="D28" s="39">
        <v>0</v>
      </c>
      <c r="E28" s="39">
        <v>0</v>
      </c>
      <c r="F28" s="39">
        <v>0</v>
      </c>
      <c r="G28" s="83">
        <f t="shared" si="0"/>
        <v>22</v>
      </c>
    </row>
    <row r="29" spans="2:7" ht="27.95" customHeight="1">
      <c r="B29" s="41" t="s">
        <v>52</v>
      </c>
      <c r="C29" s="39">
        <v>14</v>
      </c>
      <c r="D29" s="39">
        <v>1</v>
      </c>
      <c r="E29" s="39">
        <v>0</v>
      </c>
      <c r="F29" s="39">
        <v>0</v>
      </c>
      <c r="G29" s="83">
        <f t="shared" si="0"/>
        <v>15</v>
      </c>
    </row>
    <row r="30" spans="2:7" ht="27.95" customHeight="1">
      <c r="B30" s="41" t="s">
        <v>53</v>
      </c>
      <c r="C30" s="39">
        <v>25</v>
      </c>
      <c r="D30" s="39">
        <v>1</v>
      </c>
      <c r="E30" s="39">
        <v>0</v>
      </c>
      <c r="F30" s="39">
        <v>0</v>
      </c>
      <c r="G30" s="83">
        <f t="shared" si="0"/>
        <v>26</v>
      </c>
    </row>
    <row r="31" spans="2:7" ht="27.95" customHeight="1">
      <c r="B31" s="41" t="s">
        <v>54</v>
      </c>
      <c r="C31" s="39">
        <v>17</v>
      </c>
      <c r="D31" s="39">
        <v>1</v>
      </c>
      <c r="E31" s="39">
        <v>0</v>
      </c>
      <c r="F31" s="39">
        <v>0</v>
      </c>
      <c r="G31" s="85">
        <f t="shared" si="0"/>
        <v>18</v>
      </c>
    </row>
    <row r="32" spans="2:7" ht="27.95" customHeight="1">
      <c r="B32" s="41" t="s">
        <v>55</v>
      </c>
      <c r="C32" s="39">
        <v>11</v>
      </c>
      <c r="D32" s="39">
        <v>1</v>
      </c>
      <c r="E32" s="39">
        <v>0</v>
      </c>
      <c r="F32" s="39">
        <v>0</v>
      </c>
      <c r="G32" s="85">
        <f t="shared" si="0"/>
        <v>12</v>
      </c>
    </row>
    <row r="33" spans="2:7" ht="27.95" customHeight="1">
      <c r="B33" s="41" t="s">
        <v>56</v>
      </c>
      <c r="C33" s="39">
        <v>12</v>
      </c>
      <c r="D33" s="39">
        <v>0</v>
      </c>
      <c r="E33" s="39">
        <v>1</v>
      </c>
      <c r="F33" s="39">
        <v>0</v>
      </c>
      <c r="G33" s="85">
        <f t="shared" si="0"/>
        <v>13</v>
      </c>
    </row>
    <row r="34" spans="2:7" ht="27.95" customHeight="1">
      <c r="B34" s="41" t="s">
        <v>57</v>
      </c>
      <c r="C34" s="39">
        <v>6</v>
      </c>
      <c r="D34" s="39">
        <v>0</v>
      </c>
      <c r="E34" s="39">
        <v>2</v>
      </c>
      <c r="F34" s="39">
        <v>0</v>
      </c>
      <c r="G34" s="85">
        <f t="shared" si="0"/>
        <v>8</v>
      </c>
    </row>
    <row r="35" spans="2:7" ht="27.95" customHeight="1">
      <c r="B35" s="42" t="s">
        <v>58</v>
      </c>
      <c r="C35" s="39">
        <v>10</v>
      </c>
      <c r="D35" s="39">
        <v>0</v>
      </c>
      <c r="E35" s="39">
        <v>0</v>
      </c>
      <c r="F35" s="39">
        <v>0</v>
      </c>
      <c r="G35" s="85">
        <f t="shared" si="0"/>
        <v>10</v>
      </c>
    </row>
    <row r="36" spans="2:7" s="48" customFormat="1" ht="5.25" customHeight="1" thickBot="1">
      <c r="B36" s="130"/>
      <c r="C36" s="131"/>
      <c r="D36" s="131"/>
      <c r="E36" s="131"/>
      <c r="F36" s="131"/>
      <c r="G36" s="137" t="s">
        <v>59</v>
      </c>
    </row>
    <row r="37" spans="2:7" ht="27.95" customHeight="1" thickTop="1">
      <c r="B37" s="43" t="s">
        <v>5</v>
      </c>
      <c r="C37" s="44">
        <f>SUM(C12:C36)</f>
        <v>288</v>
      </c>
      <c r="D37" s="44">
        <f>SUM(D12:D36)</f>
        <v>11</v>
      </c>
      <c r="E37" s="44">
        <f>SUM(E12:E36)</f>
        <v>7</v>
      </c>
      <c r="F37" s="44">
        <f>SUM(F12:F35)</f>
        <v>0</v>
      </c>
      <c r="G37" s="45">
        <f>SUM(C37:F37)</f>
        <v>306</v>
      </c>
    </row>
    <row r="38" spans="2:7" ht="27.95" customHeight="1">
      <c r="B38" s="25"/>
      <c r="C38" s="26"/>
      <c r="D38" s="26"/>
      <c r="E38" s="26"/>
      <c r="F38" s="26"/>
      <c r="G38" s="28"/>
    </row>
    <row r="39" spans="2:7" ht="27.95" customHeight="1">
      <c r="B39" s="25"/>
      <c r="C39" s="228"/>
      <c r="D39" s="228"/>
      <c r="E39" s="228"/>
      <c r="F39" s="228"/>
      <c r="G39" s="28"/>
    </row>
    <row r="40" spans="2:7" ht="27.95" customHeight="1">
      <c r="B40" s="27"/>
      <c r="C40" s="28"/>
      <c r="D40" s="28"/>
      <c r="E40" s="28"/>
      <c r="F40" s="28"/>
      <c r="G40" s="28"/>
    </row>
    <row r="41" spans="2:7" ht="8.25" customHeight="1">
      <c r="B41" s="25"/>
      <c r="C41" s="25"/>
      <c r="D41" s="25"/>
      <c r="E41" s="26"/>
      <c r="F41" s="26"/>
      <c r="G41" s="28"/>
    </row>
    <row r="42" spans="2:7" ht="8.25" customHeight="1">
      <c r="B42" s="25"/>
      <c r="C42" s="25"/>
      <c r="D42" s="25"/>
      <c r="E42" s="228"/>
      <c r="F42" s="228"/>
      <c r="G42" s="28"/>
    </row>
    <row r="43" spans="2:7" ht="35.25" customHeight="1">
      <c r="B43" s="27"/>
      <c r="C43" s="28"/>
      <c r="D43" s="28"/>
      <c r="E43" s="28"/>
      <c r="F43" s="28"/>
      <c r="G43" s="28"/>
    </row>
    <row r="44" spans="2:7" ht="35.25" customHeight="1">
      <c r="B44" s="27"/>
      <c r="C44" s="28"/>
      <c r="D44" s="28"/>
      <c r="E44" s="28"/>
      <c r="F44" s="28"/>
      <c r="G44" s="28"/>
    </row>
    <row r="45" spans="2:7" ht="35.25" customHeight="1">
      <c r="B45" s="27"/>
      <c r="C45" s="28"/>
      <c r="D45" s="28"/>
      <c r="E45" s="28"/>
      <c r="F45" s="28"/>
      <c r="G45" s="28"/>
    </row>
    <row r="46" spans="2:7" ht="30.95" customHeight="1">
      <c r="B46" s="27"/>
      <c r="C46" s="28"/>
      <c r="D46" s="28"/>
      <c r="E46" s="28"/>
      <c r="F46" s="28"/>
      <c r="G46" s="28"/>
    </row>
    <row r="47" spans="2:7" ht="30.95" customHeight="1">
      <c r="B47" s="29"/>
      <c r="C47" s="28"/>
      <c r="D47" s="28"/>
      <c r="E47" s="28"/>
      <c r="F47" s="28"/>
      <c r="G47" s="28"/>
    </row>
    <row r="48" spans="2:7" ht="30.95" customHeight="1">
      <c r="B48" s="30"/>
      <c r="C48" s="30"/>
      <c r="D48" s="30"/>
      <c r="E48" s="30"/>
      <c r="F48" s="30"/>
      <c r="G48" s="28"/>
    </row>
    <row r="49" spans="2:7" ht="30.95" customHeight="1">
      <c r="B49" s="30"/>
      <c r="C49" s="30"/>
      <c r="D49" s="30"/>
      <c r="E49" s="30"/>
      <c r="F49" s="30"/>
      <c r="G49" s="28"/>
    </row>
    <row r="50" spans="2:7" ht="30.95" customHeight="1">
      <c r="B50" s="31"/>
      <c r="C50" s="31"/>
      <c r="D50" s="31"/>
      <c r="E50" s="31"/>
      <c r="F50" s="31"/>
      <c r="G50" s="28"/>
    </row>
    <row r="51" spans="2:7" ht="30.95" customHeight="1">
      <c r="B51" s="32"/>
      <c r="C51" s="32"/>
      <c r="D51" s="32"/>
      <c r="E51" s="32"/>
      <c r="F51" s="32"/>
      <c r="G51" s="28"/>
    </row>
    <row r="52" spans="2:7" ht="30.95" customHeight="1">
      <c r="B52" s="33"/>
      <c r="C52" s="33"/>
      <c r="D52" s="33"/>
      <c r="E52" s="33"/>
      <c r="F52" s="33"/>
      <c r="G52" s="28"/>
    </row>
    <row r="53" spans="2:7" ht="30.95" customHeight="1">
      <c r="B53" s="27"/>
      <c r="C53" s="28"/>
      <c r="D53" s="28"/>
      <c r="E53" s="28"/>
      <c r="F53" s="28"/>
      <c r="G53" s="28"/>
    </row>
    <row r="54" spans="2:7" ht="30.95" customHeight="1">
      <c r="B54" s="27"/>
      <c r="C54" s="28"/>
      <c r="D54" s="28"/>
      <c r="E54" s="28"/>
      <c r="F54" s="28"/>
      <c r="G54" s="28"/>
    </row>
    <row r="55" spans="2:7" ht="30.95" customHeight="1">
      <c r="B55" s="27"/>
      <c r="C55" s="28"/>
      <c r="D55" s="28"/>
      <c r="E55" s="28"/>
      <c r="F55" s="28"/>
      <c r="G55" s="28"/>
    </row>
    <row r="56" spans="2:7" ht="30.95" customHeight="1">
      <c r="B56" s="27"/>
      <c r="C56" s="28"/>
      <c r="D56" s="28"/>
      <c r="E56" s="28"/>
      <c r="F56" s="28"/>
      <c r="G56" s="28"/>
    </row>
    <row r="57" spans="2:7" ht="30.95" customHeight="1">
      <c r="B57" s="27"/>
      <c r="C57" s="28"/>
      <c r="D57" s="28"/>
      <c r="E57" s="28"/>
      <c r="F57" s="28"/>
      <c r="G57" s="28"/>
    </row>
    <row r="58" spans="2:7" ht="30.95" customHeight="1">
      <c r="B58" s="34"/>
      <c r="C58" s="26"/>
      <c r="D58" s="26"/>
      <c r="E58" s="26"/>
      <c r="F58" s="26"/>
      <c r="G58" s="28"/>
    </row>
    <row r="59" spans="2:7" ht="30.95" customHeight="1">
      <c r="B59" s="27"/>
      <c r="C59" s="28"/>
      <c r="D59" s="28"/>
      <c r="E59" s="28"/>
      <c r="F59" s="28"/>
      <c r="G59" s="28"/>
    </row>
    <row r="60" spans="2:7" ht="30.95" customHeight="1">
      <c r="B60" s="27"/>
      <c r="C60" s="28"/>
      <c r="D60" s="28"/>
      <c r="E60" s="28"/>
      <c r="F60" s="28"/>
      <c r="G60" s="28"/>
    </row>
    <row r="61" spans="2:7" ht="30.95" customHeight="1">
      <c r="B61" s="29"/>
      <c r="C61" s="28"/>
      <c r="D61" s="28"/>
      <c r="E61" s="28"/>
      <c r="F61" s="28"/>
      <c r="G61" s="28"/>
    </row>
    <row r="62" spans="2:7" ht="15">
      <c r="B62" s="46"/>
      <c r="C62" s="46"/>
      <c r="D62" s="46"/>
      <c r="E62" s="46"/>
      <c r="F62" s="46"/>
      <c r="G62" s="28"/>
    </row>
    <row r="63" spans="2:7" ht="15">
      <c r="B63" s="46"/>
      <c r="C63" s="46"/>
      <c r="D63" s="46"/>
      <c r="E63" s="46"/>
      <c r="F63" s="46"/>
      <c r="G63" s="28"/>
    </row>
    <row r="64" spans="2:7" ht="15">
      <c r="B64" s="46"/>
      <c r="C64" s="46"/>
      <c r="D64" s="46"/>
      <c r="E64" s="46"/>
      <c r="F64" s="46"/>
      <c r="G64" s="28"/>
    </row>
    <row r="65" spans="2:7" ht="15">
      <c r="B65" s="46"/>
      <c r="C65" s="46"/>
      <c r="D65" s="46"/>
      <c r="E65" s="46"/>
      <c r="F65" s="46"/>
      <c r="G65" s="28"/>
    </row>
    <row r="66" spans="2:7" ht="15">
      <c r="B66" s="46"/>
      <c r="C66" s="46"/>
      <c r="D66" s="46"/>
      <c r="E66" s="46"/>
      <c r="F66" s="46"/>
      <c r="G66" s="28"/>
    </row>
    <row r="67" spans="2:7" ht="15">
      <c r="B67" s="46"/>
      <c r="C67" s="46"/>
      <c r="D67" s="46"/>
      <c r="E67" s="46"/>
      <c r="F67" s="46"/>
      <c r="G67" s="28"/>
    </row>
    <row r="68" spans="2:7" ht="15">
      <c r="B68" s="46"/>
      <c r="C68" s="46"/>
      <c r="D68" s="46"/>
      <c r="E68" s="46"/>
      <c r="F68" s="46"/>
      <c r="G68" s="28"/>
    </row>
    <row r="69" spans="2:7" ht="15">
      <c r="B69" s="46"/>
      <c r="C69" s="46"/>
      <c r="D69" s="46"/>
      <c r="E69" s="46"/>
      <c r="F69" s="46"/>
      <c r="G69" s="28"/>
    </row>
    <row r="70" spans="2:7" ht="15">
      <c r="B70" s="46"/>
      <c r="C70" s="46"/>
      <c r="D70" s="46"/>
      <c r="E70" s="46"/>
      <c r="F70" s="46"/>
      <c r="G70" s="28"/>
    </row>
    <row r="71" spans="2:7" ht="15">
      <c r="B71" s="46"/>
      <c r="C71" s="46"/>
      <c r="D71" s="46"/>
      <c r="E71" s="46"/>
      <c r="F71" s="46"/>
      <c r="G71" s="28"/>
    </row>
    <row r="72" spans="2:7" ht="15">
      <c r="B72" s="46"/>
      <c r="C72" s="46"/>
      <c r="D72" s="46"/>
      <c r="E72" s="46"/>
      <c r="F72" s="46"/>
      <c r="G72" s="28"/>
    </row>
    <row r="73" spans="2:7" ht="15">
      <c r="B73" s="46"/>
      <c r="C73" s="46"/>
      <c r="D73" s="46"/>
      <c r="E73" s="46"/>
      <c r="F73" s="46"/>
      <c r="G73" s="28"/>
    </row>
    <row r="74" spans="2:7" ht="15">
      <c r="B74" s="46"/>
      <c r="C74" s="46"/>
      <c r="D74" s="46"/>
      <c r="E74" s="46"/>
      <c r="F74" s="46"/>
      <c r="G74" s="28"/>
    </row>
    <row r="75" spans="2:7" ht="15">
      <c r="B75" s="46"/>
      <c r="C75" s="46"/>
      <c r="D75" s="46"/>
      <c r="E75" s="46"/>
      <c r="F75" s="46"/>
      <c r="G75" s="28"/>
    </row>
    <row r="76" spans="2:7" ht="15">
      <c r="B76" s="46"/>
      <c r="C76" s="46"/>
      <c r="D76" s="46"/>
      <c r="E76" s="46"/>
      <c r="F76" s="46"/>
      <c r="G76" s="28"/>
    </row>
    <row r="77" spans="2:7" ht="15">
      <c r="B77" s="46"/>
      <c r="C77" s="46"/>
      <c r="D77" s="46"/>
      <c r="E77" s="46"/>
      <c r="F77" s="46"/>
      <c r="G77" s="28"/>
    </row>
    <row r="78" spans="2:7" ht="15">
      <c r="B78" s="46"/>
      <c r="C78" s="46"/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">
      <c r="B81" s="46"/>
      <c r="C81" s="46"/>
      <c r="D81" s="46"/>
      <c r="E81" s="46"/>
      <c r="F81" s="46"/>
      <c r="G81" s="28"/>
    </row>
    <row r="82" spans="2:7" ht="15">
      <c r="B82" s="46"/>
      <c r="C82" s="46"/>
      <c r="D82" s="46"/>
      <c r="E82" s="46"/>
      <c r="F82" s="46"/>
      <c r="G82" s="28"/>
    </row>
    <row r="83" spans="2:7" ht="15">
      <c r="B83" s="46"/>
      <c r="C83" s="46"/>
      <c r="D83" s="46"/>
      <c r="E83" s="46"/>
      <c r="F83" s="46"/>
      <c r="G83" s="28"/>
    </row>
    <row r="84" spans="2:7" ht="15">
      <c r="B84" s="46"/>
      <c r="C84" s="46"/>
      <c r="D84" s="46"/>
      <c r="E84" s="46"/>
      <c r="F84" s="46"/>
      <c r="G84" s="28"/>
    </row>
    <row r="85" spans="2:7" ht="15">
      <c r="B85" s="46"/>
      <c r="C85" s="46"/>
      <c r="D85" s="46"/>
      <c r="E85" s="46"/>
      <c r="F85" s="46"/>
      <c r="G85" s="28"/>
    </row>
    <row r="86" spans="2:7" ht="15">
      <c r="B86" s="46"/>
      <c r="C86" s="46"/>
      <c r="D86" s="46"/>
      <c r="E86" s="46"/>
      <c r="F86" s="46"/>
      <c r="G86" s="28"/>
    </row>
    <row r="87" spans="2:7" ht="15">
      <c r="B87" s="46"/>
      <c r="C87" s="46"/>
      <c r="D87" s="46"/>
      <c r="E87" s="46"/>
      <c r="F87" s="46"/>
      <c r="G87" s="28"/>
    </row>
    <row r="88" spans="2:7" ht="15">
      <c r="B88" s="46"/>
      <c r="C88" s="46"/>
      <c r="D88" s="46"/>
      <c r="E88" s="46"/>
      <c r="F88" s="46"/>
      <c r="G88" s="28"/>
    </row>
    <row r="89" spans="2:7" ht="15">
      <c r="B89" s="46"/>
      <c r="C89" s="46"/>
      <c r="D89" s="46"/>
      <c r="E89" s="46"/>
      <c r="F89" s="46"/>
      <c r="G89" s="28"/>
    </row>
    <row r="90" spans="2:7" ht="15.75">
      <c r="B90" s="46"/>
      <c r="C90" s="46"/>
      <c r="D90" s="46"/>
      <c r="E90" s="46"/>
      <c r="F90" s="46"/>
      <c r="G90" s="47"/>
    </row>
    <row r="91" spans="2:7" ht="15.75">
      <c r="B91" s="46"/>
      <c r="C91" s="46"/>
      <c r="D91" s="46"/>
      <c r="E91" s="46"/>
      <c r="F91" s="46"/>
      <c r="G91" s="26"/>
    </row>
    <row r="92" spans="2:7" ht="15">
      <c r="B92" s="46"/>
      <c r="C92" s="46"/>
      <c r="D92" s="46"/>
      <c r="E92" s="46"/>
      <c r="F92" s="46"/>
      <c r="G92" s="28"/>
    </row>
    <row r="93" spans="2:7" ht="15.75">
      <c r="B93" s="46"/>
      <c r="C93" s="46"/>
      <c r="D93" s="46"/>
      <c r="E93" s="46"/>
      <c r="F93" s="46"/>
      <c r="G93" s="26"/>
    </row>
    <row r="94" spans="2:7" ht="15">
      <c r="B94" s="46"/>
      <c r="C94" s="46"/>
      <c r="D94" s="46"/>
      <c r="E94" s="46"/>
      <c r="F94" s="46"/>
      <c r="G94" s="28"/>
    </row>
    <row r="95" spans="2:7" ht="15">
      <c r="B95" s="46"/>
      <c r="C95" s="46"/>
      <c r="D95" s="46"/>
      <c r="E95" s="46"/>
      <c r="F95" s="46"/>
      <c r="G95" s="28"/>
    </row>
    <row r="96" spans="2:7" ht="15">
      <c r="B96" s="46"/>
      <c r="C96" s="46"/>
      <c r="D96" s="46"/>
      <c r="E96" s="46"/>
      <c r="F96" s="46"/>
      <c r="G96" s="28"/>
    </row>
    <row r="97" spans="2:7">
      <c r="B97" s="46"/>
      <c r="C97" s="46"/>
      <c r="D97" s="46"/>
      <c r="E97" s="46"/>
      <c r="F97" s="46"/>
      <c r="G97" s="30"/>
    </row>
    <row r="98" spans="2:7">
      <c r="B98" s="46"/>
      <c r="C98" s="46"/>
      <c r="D98" s="46"/>
      <c r="E98" s="46"/>
      <c r="F98" s="46"/>
      <c r="G98" s="30"/>
    </row>
    <row r="99" spans="2:7" ht="15.75">
      <c r="B99" s="46"/>
      <c r="C99" s="46"/>
      <c r="D99" s="46"/>
      <c r="E99" s="46"/>
      <c r="F99" s="46"/>
      <c r="G99" s="31"/>
    </row>
    <row r="100" spans="2:7">
      <c r="B100" s="46"/>
      <c r="C100" s="46"/>
      <c r="D100" s="46"/>
      <c r="E100" s="46"/>
      <c r="F100" s="46"/>
      <c r="G100" s="32"/>
    </row>
    <row r="101" spans="2:7" ht="15">
      <c r="B101" s="46"/>
      <c r="C101" s="46"/>
      <c r="D101" s="46"/>
      <c r="E101" s="46"/>
      <c r="F101" s="46"/>
      <c r="G101" s="33"/>
    </row>
    <row r="102" spans="2:7" ht="15">
      <c r="B102" s="46"/>
      <c r="C102" s="46"/>
      <c r="D102" s="46"/>
      <c r="E102" s="46"/>
      <c r="F102" s="46"/>
      <c r="G102" s="28"/>
    </row>
    <row r="103" spans="2:7" ht="15">
      <c r="G103" s="28"/>
    </row>
    <row r="104" spans="2:7" ht="15">
      <c r="G104" s="28"/>
    </row>
    <row r="105" spans="2:7" ht="15">
      <c r="G105" s="28"/>
    </row>
    <row r="106" spans="2:7" ht="15">
      <c r="G106" s="28"/>
    </row>
    <row r="107" spans="2:7" ht="15.75">
      <c r="G107" s="26"/>
    </row>
    <row r="108" spans="2:7" ht="15">
      <c r="G108" s="28"/>
    </row>
    <row r="109" spans="2:7" ht="15">
      <c r="G109" s="28"/>
    </row>
    <row r="110" spans="2:7" ht="15">
      <c r="G110" s="28"/>
    </row>
  </sheetData>
  <mergeCells count="1">
    <mergeCell ref="B2:F4"/>
  </mergeCells>
  <printOptions horizontalCentered="1"/>
  <pageMargins left="0.6" right="0" top="0.43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0"/>
  <sheetViews>
    <sheetView showGridLines="0" view="pageLayout" topLeftCell="A55" zoomScaleNormal="100" workbookViewId="0">
      <selection activeCell="I11" sqref="I11"/>
    </sheetView>
  </sheetViews>
  <sheetFormatPr baseColWidth="10" defaultRowHeight="12.75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9.85546875" style="19" customWidth="1"/>
    <col min="8" max="8" width="4.42578125" style="19" customWidth="1"/>
    <col min="9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>
      <c r="B3" s="345" t="s">
        <v>150</v>
      </c>
      <c r="C3" s="345"/>
      <c r="D3" s="345"/>
      <c r="E3" s="345"/>
      <c r="F3" s="345"/>
      <c r="G3" s="345"/>
    </row>
    <row r="4" spans="2:7">
      <c r="B4" s="345"/>
      <c r="C4" s="345"/>
      <c r="D4" s="345"/>
      <c r="E4" s="345"/>
      <c r="F4" s="345"/>
      <c r="G4" s="345"/>
    </row>
    <row r="5" spans="2:7">
      <c r="B5" s="345"/>
      <c r="C5" s="345"/>
      <c r="D5" s="345"/>
      <c r="E5" s="345"/>
      <c r="F5" s="345"/>
      <c r="G5" s="345"/>
    </row>
    <row r="7" spans="2:7" ht="50.25" customHeight="1"/>
    <row r="8" spans="2:7" ht="8.25" customHeight="1" thickBot="1"/>
    <row r="9" spans="2:7" ht="30" customHeight="1" thickBot="1">
      <c r="B9" s="354" t="s">
        <v>171</v>
      </c>
      <c r="C9" s="355"/>
      <c r="D9" s="355"/>
      <c r="E9" s="355"/>
      <c r="F9" s="355"/>
      <c r="G9" s="356"/>
    </row>
    <row r="10" spans="2:7">
      <c r="B10" s="40"/>
      <c r="C10" s="40"/>
      <c r="D10" s="40"/>
      <c r="E10" s="40"/>
      <c r="F10" s="40"/>
      <c r="G10" s="40"/>
    </row>
    <row r="11" spans="2:7" ht="40.5" customHeight="1">
      <c r="B11" s="138" t="s">
        <v>33</v>
      </c>
      <c r="C11" s="138" t="s">
        <v>113</v>
      </c>
    </row>
    <row r="12" spans="2:7" ht="27.95" customHeight="1">
      <c r="B12" s="41" t="s">
        <v>35</v>
      </c>
      <c r="C12" s="39">
        <v>4</v>
      </c>
    </row>
    <row r="13" spans="2:7" ht="27.95" customHeight="1">
      <c r="B13" s="41" t="s">
        <v>36</v>
      </c>
      <c r="C13" s="39">
        <v>2</v>
      </c>
    </row>
    <row r="14" spans="2:7" ht="27.95" customHeight="1">
      <c r="B14" s="41" t="s">
        <v>37</v>
      </c>
      <c r="C14" s="84">
        <v>3</v>
      </c>
    </row>
    <row r="15" spans="2:7" ht="27.95" customHeight="1">
      <c r="B15" s="41" t="s">
        <v>38</v>
      </c>
      <c r="C15" s="84">
        <v>3</v>
      </c>
    </row>
    <row r="16" spans="2:7" ht="27.95" customHeight="1">
      <c r="B16" s="41" t="s">
        <v>39</v>
      </c>
      <c r="C16" s="39">
        <v>1</v>
      </c>
    </row>
    <row r="17" spans="2:3" ht="27.95" customHeight="1">
      <c r="B17" s="41" t="s">
        <v>40</v>
      </c>
      <c r="C17" s="39">
        <v>0</v>
      </c>
    </row>
    <row r="18" spans="2:3" ht="27.95" customHeight="1">
      <c r="B18" s="41" t="s">
        <v>41</v>
      </c>
      <c r="C18" s="39">
        <v>0</v>
      </c>
    </row>
    <row r="19" spans="2:3" ht="27.95" customHeight="1">
      <c r="B19" s="41" t="s">
        <v>42</v>
      </c>
      <c r="C19" s="39">
        <v>0</v>
      </c>
    </row>
    <row r="20" spans="2:3" ht="27.95" customHeight="1">
      <c r="B20" s="41" t="s">
        <v>43</v>
      </c>
      <c r="C20" s="39">
        <v>0</v>
      </c>
    </row>
    <row r="21" spans="2:3" ht="27.95" customHeight="1">
      <c r="B21" s="41" t="s">
        <v>44</v>
      </c>
      <c r="C21" s="39">
        <v>0</v>
      </c>
    </row>
    <row r="22" spans="2:3" ht="27.95" customHeight="1">
      <c r="B22" s="41" t="s">
        <v>45</v>
      </c>
      <c r="C22" s="39">
        <v>0</v>
      </c>
    </row>
    <row r="23" spans="2:3" ht="27.95" customHeight="1">
      <c r="B23" s="41" t="s">
        <v>46</v>
      </c>
      <c r="C23" s="39">
        <v>0</v>
      </c>
    </row>
    <row r="24" spans="2:3" ht="27.95" customHeight="1">
      <c r="B24" s="41" t="s">
        <v>47</v>
      </c>
      <c r="C24" s="39">
        <v>0</v>
      </c>
    </row>
    <row r="25" spans="2:3" ht="27.95" customHeight="1">
      <c r="B25" s="41" t="s">
        <v>48</v>
      </c>
      <c r="C25" s="39">
        <v>2</v>
      </c>
    </row>
    <row r="26" spans="2:3" ht="27.95" customHeight="1">
      <c r="B26" s="41" t="s">
        <v>49</v>
      </c>
      <c r="C26" s="39">
        <v>0</v>
      </c>
    </row>
    <row r="27" spans="2:3" ht="27.95" customHeight="1">
      <c r="B27" s="41" t="s">
        <v>50</v>
      </c>
      <c r="C27" s="39">
        <v>0</v>
      </c>
    </row>
    <row r="28" spans="2:3" ht="27.95" customHeight="1">
      <c r="B28" s="41" t="s">
        <v>51</v>
      </c>
      <c r="C28" s="39">
        <v>0</v>
      </c>
    </row>
    <row r="29" spans="2:3" ht="27.95" customHeight="1">
      <c r="B29" s="41" t="s">
        <v>52</v>
      </c>
      <c r="C29" s="39">
        <v>0</v>
      </c>
    </row>
    <row r="30" spans="2:3" ht="27.95" customHeight="1">
      <c r="B30" s="41" t="s">
        <v>53</v>
      </c>
      <c r="C30" s="39">
        <v>0</v>
      </c>
    </row>
    <row r="31" spans="2:3" ht="27.95" customHeight="1">
      <c r="B31" s="41" t="s">
        <v>54</v>
      </c>
      <c r="C31" s="39">
        <v>1</v>
      </c>
    </row>
    <row r="32" spans="2:3" ht="27.95" customHeight="1">
      <c r="B32" s="41" t="s">
        <v>55</v>
      </c>
      <c r="C32" s="39">
        <v>6</v>
      </c>
    </row>
    <row r="33" spans="2:9" ht="27.95" customHeight="1">
      <c r="B33" s="41" t="s">
        <v>56</v>
      </c>
      <c r="C33" s="84">
        <v>5</v>
      </c>
    </row>
    <row r="34" spans="2:9" ht="27.95" customHeight="1">
      <c r="B34" s="41" t="s">
        <v>57</v>
      </c>
      <c r="C34" s="39">
        <v>2</v>
      </c>
    </row>
    <row r="35" spans="2:9" ht="27.95" customHeight="1">
      <c r="B35" s="42" t="s">
        <v>58</v>
      </c>
      <c r="C35" s="39">
        <v>2</v>
      </c>
    </row>
    <row r="36" spans="2:9" s="48" customFormat="1" ht="12.75" customHeight="1" thickBot="1">
      <c r="B36" s="194"/>
      <c r="C36" s="195"/>
    </row>
    <row r="37" spans="2:9" ht="27.95" customHeight="1" thickTop="1">
      <c r="B37" s="196" t="s">
        <v>5</v>
      </c>
      <c r="C37" s="218">
        <f>SUM(C12:C36)</f>
        <v>31</v>
      </c>
    </row>
    <row r="38" spans="2:9" ht="27.95" customHeight="1">
      <c r="B38" s="25"/>
      <c r="C38" s="26"/>
      <c r="D38" s="26"/>
      <c r="E38" s="26"/>
      <c r="F38" s="26"/>
      <c r="G38" s="28"/>
    </row>
    <row r="39" spans="2:9" ht="27.95" customHeight="1">
      <c r="B39" s="27"/>
      <c r="C39" s="28"/>
      <c r="D39" s="28"/>
      <c r="E39" s="28"/>
      <c r="F39" s="28"/>
      <c r="G39" s="28"/>
    </row>
    <row r="40" spans="2:9" ht="14.25" customHeight="1">
      <c r="B40" s="25"/>
      <c r="C40" s="25"/>
      <c r="D40" s="25"/>
      <c r="E40" s="26"/>
      <c r="F40" s="26"/>
      <c r="G40" s="28"/>
    </row>
    <row r="41" spans="2:9" ht="30.95" customHeight="1">
      <c r="B41" s="27"/>
      <c r="C41" s="28"/>
      <c r="D41" s="28"/>
      <c r="E41" s="28"/>
      <c r="F41" s="28"/>
      <c r="G41" s="28"/>
    </row>
    <row r="42" spans="2:9" ht="30.95" customHeight="1">
      <c r="B42" s="353" t="s">
        <v>172</v>
      </c>
      <c r="C42" s="353"/>
      <c r="D42" s="353"/>
      <c r="E42" s="353"/>
      <c r="F42" s="353"/>
      <c r="G42" s="353"/>
      <c r="H42" s="254"/>
      <c r="I42" s="254"/>
    </row>
    <row r="43" spans="2:9" ht="30.95" customHeight="1">
      <c r="B43" s="30"/>
      <c r="C43" s="30"/>
      <c r="D43" s="30"/>
      <c r="E43" s="30"/>
      <c r="F43" s="30"/>
      <c r="G43" s="28"/>
    </row>
    <row r="44" spans="2:9" ht="33" customHeight="1">
      <c r="B44" s="249" t="s">
        <v>60</v>
      </c>
      <c r="C44" s="250" t="s">
        <v>113</v>
      </c>
      <c r="D44" s="30"/>
      <c r="E44" s="30"/>
      <c r="F44" s="30"/>
      <c r="G44" s="28"/>
    </row>
    <row r="45" spans="2:9" ht="25.5" customHeight="1">
      <c r="B45" s="251" t="s">
        <v>116</v>
      </c>
      <c r="C45" s="252"/>
      <c r="D45" s="31"/>
      <c r="E45" s="31"/>
      <c r="F45" s="31"/>
      <c r="G45" s="28"/>
    </row>
    <row r="46" spans="2:9" ht="21.95" customHeight="1">
      <c r="B46" s="251" t="s">
        <v>61</v>
      </c>
      <c r="C46" s="197">
        <v>3</v>
      </c>
      <c r="D46" s="32"/>
      <c r="E46" s="32"/>
      <c r="F46" s="32"/>
      <c r="G46" s="28"/>
    </row>
    <row r="47" spans="2:9" ht="21.95" customHeight="1">
      <c r="B47" s="251" t="s">
        <v>62</v>
      </c>
      <c r="C47" s="198">
        <v>6</v>
      </c>
      <c r="D47" s="33"/>
      <c r="E47" s="33"/>
      <c r="F47" s="33"/>
      <c r="G47" s="28"/>
    </row>
    <row r="48" spans="2:9" ht="21.95" customHeight="1">
      <c r="B48" s="251" t="s">
        <v>63</v>
      </c>
      <c r="C48" s="198">
        <v>5</v>
      </c>
      <c r="D48" s="28"/>
      <c r="E48" s="28"/>
      <c r="F48" s="28"/>
      <c r="G48" s="28"/>
    </row>
    <row r="49" spans="2:7" ht="21.95" customHeight="1">
      <c r="B49" s="251" t="s">
        <v>64</v>
      </c>
      <c r="C49" s="198">
        <v>3</v>
      </c>
      <c r="D49" s="28"/>
      <c r="E49" s="28"/>
      <c r="F49" s="28"/>
      <c r="G49" s="28"/>
    </row>
    <row r="50" spans="2:7" ht="21.95" customHeight="1">
      <c r="B50" s="251" t="s">
        <v>65</v>
      </c>
      <c r="C50" s="199">
        <v>2</v>
      </c>
      <c r="D50" s="28"/>
      <c r="E50" s="28"/>
      <c r="F50" s="28"/>
      <c r="G50" s="28"/>
    </row>
    <row r="51" spans="2:7" ht="21.95" customHeight="1">
      <c r="B51" s="251" t="s">
        <v>66</v>
      </c>
      <c r="C51" s="197">
        <v>2</v>
      </c>
      <c r="D51" s="28"/>
      <c r="E51" s="28"/>
      <c r="F51" s="28"/>
      <c r="G51" s="28"/>
    </row>
    <row r="52" spans="2:7" ht="21.95" customHeight="1">
      <c r="B52" s="251" t="s">
        <v>67</v>
      </c>
      <c r="C52" s="197">
        <v>8</v>
      </c>
      <c r="D52" s="28"/>
      <c r="E52" s="28"/>
      <c r="F52" s="28"/>
      <c r="G52" s="28"/>
    </row>
    <row r="53" spans="2:7" ht="21.95" customHeight="1">
      <c r="B53" s="251" t="s">
        <v>68</v>
      </c>
      <c r="C53" s="197">
        <v>0</v>
      </c>
      <c r="D53" s="26"/>
      <c r="E53" s="26"/>
      <c r="F53" s="26"/>
      <c r="G53" s="28"/>
    </row>
    <row r="54" spans="2:7" ht="21.95" customHeight="1">
      <c r="B54" s="251" t="s">
        <v>69</v>
      </c>
      <c r="C54" s="197">
        <v>1</v>
      </c>
      <c r="D54" s="28"/>
      <c r="E54" s="28"/>
      <c r="F54" s="28"/>
      <c r="G54" s="28"/>
    </row>
    <row r="55" spans="2:7" ht="21.95" customHeight="1">
      <c r="B55" s="251" t="s">
        <v>70</v>
      </c>
      <c r="C55" s="197">
        <v>0</v>
      </c>
      <c r="D55" s="28"/>
      <c r="E55" s="28"/>
      <c r="F55" s="28"/>
      <c r="G55" s="28"/>
    </row>
    <row r="56" spans="2:7" ht="21.95" customHeight="1">
      <c r="B56" s="251" t="s">
        <v>71</v>
      </c>
      <c r="C56" s="197">
        <v>0</v>
      </c>
      <c r="D56" s="28"/>
      <c r="E56" s="28"/>
      <c r="F56" s="28"/>
      <c r="G56" s="28"/>
    </row>
    <row r="57" spans="2:7" ht="21.95" customHeight="1">
      <c r="B57" s="251" t="s">
        <v>72</v>
      </c>
      <c r="C57" s="197">
        <v>1</v>
      </c>
      <c r="D57" s="46"/>
      <c r="E57" s="46"/>
      <c r="F57" s="46"/>
      <c r="G57" s="28"/>
    </row>
    <row r="58" spans="2:7" ht="21.95" customHeight="1">
      <c r="B58" s="251" t="s">
        <v>73</v>
      </c>
      <c r="C58" s="197">
        <v>0</v>
      </c>
      <c r="D58" s="46"/>
      <c r="E58" s="46"/>
      <c r="F58" s="46"/>
      <c r="G58" s="28"/>
    </row>
    <row r="59" spans="2:7" ht="21.95" customHeight="1">
      <c r="B59" s="251" t="s">
        <v>74</v>
      </c>
      <c r="C59" s="197">
        <v>0</v>
      </c>
      <c r="D59" s="46"/>
      <c r="E59" s="46"/>
      <c r="F59" s="46"/>
      <c r="G59" s="28"/>
    </row>
    <row r="60" spans="2:7" ht="21.95" customHeight="1">
      <c r="B60" s="251" t="s">
        <v>75</v>
      </c>
      <c r="C60" s="197">
        <v>0</v>
      </c>
      <c r="D60" s="46"/>
      <c r="E60" s="46"/>
      <c r="F60" s="46"/>
      <c r="G60" s="28"/>
    </row>
    <row r="61" spans="2:7" ht="21.95" customHeight="1">
      <c r="B61" s="251" t="s">
        <v>109</v>
      </c>
      <c r="C61" s="197">
        <v>0</v>
      </c>
      <c r="D61" s="46"/>
      <c r="E61" s="46"/>
      <c r="F61" s="46"/>
      <c r="G61" s="28"/>
    </row>
    <row r="62" spans="2:7" ht="21.95" customHeight="1">
      <c r="B62" s="200" t="s">
        <v>5</v>
      </c>
      <c r="C62" s="201">
        <f>SUM(C45:C61)</f>
        <v>31</v>
      </c>
      <c r="D62" s="46"/>
      <c r="E62" s="46"/>
      <c r="F62" s="46"/>
      <c r="G62" s="28"/>
    </row>
    <row r="63" spans="2:7" ht="21.95" customHeight="1">
      <c r="B63" s="46"/>
      <c r="C63" s="46"/>
      <c r="D63" s="46"/>
      <c r="E63" s="46"/>
      <c r="F63" s="46"/>
      <c r="G63" s="28"/>
    </row>
    <row r="64" spans="2:7" ht="9.75" customHeight="1" thickBot="1">
      <c r="E64" s="46"/>
      <c r="F64" s="46"/>
      <c r="G64" s="28"/>
    </row>
    <row r="65" spans="2:7" ht="57" customHeight="1">
      <c r="B65" s="359" t="s">
        <v>120</v>
      </c>
      <c r="C65" s="360"/>
      <c r="D65" s="72"/>
      <c r="E65" s="46"/>
      <c r="F65" s="46"/>
      <c r="G65" s="28"/>
    </row>
    <row r="66" spans="2:7" ht="13.5" customHeight="1">
      <c r="B66" s="361" t="s">
        <v>158</v>
      </c>
      <c r="C66" s="361"/>
      <c r="D66" s="46"/>
      <c r="E66" s="46"/>
      <c r="F66" s="46"/>
      <c r="G66" s="28"/>
    </row>
    <row r="67" spans="2:7" ht="21.95" customHeight="1">
      <c r="B67" s="247" t="s">
        <v>121</v>
      </c>
      <c r="C67" s="248" t="s">
        <v>105</v>
      </c>
      <c r="D67" s="46"/>
      <c r="E67" s="46"/>
      <c r="F67" s="46"/>
      <c r="G67" s="28"/>
    </row>
    <row r="68" spans="2:7" ht="27" customHeight="1">
      <c r="B68" s="64" t="s">
        <v>103</v>
      </c>
      <c r="C68" s="65">
        <v>24</v>
      </c>
      <c r="D68" s="46"/>
      <c r="E68" s="46"/>
      <c r="F68" s="46"/>
      <c r="G68" s="28"/>
    </row>
    <row r="69" spans="2:7" ht="21.95" customHeight="1">
      <c r="B69" s="66" t="s">
        <v>104</v>
      </c>
      <c r="C69" s="67">
        <v>7</v>
      </c>
      <c r="D69" s="46"/>
      <c r="E69" s="46"/>
      <c r="F69" s="46"/>
      <c r="G69" s="28"/>
    </row>
    <row r="70" spans="2:7" ht="21.95" customHeight="1">
      <c r="E70" s="46"/>
      <c r="F70" s="46"/>
      <c r="G70" s="28"/>
    </row>
    <row r="71" spans="2:7" ht="15.75" thickBot="1">
      <c r="E71" s="46"/>
      <c r="F71" s="46"/>
      <c r="G71" s="28"/>
    </row>
    <row r="72" spans="2:7" ht="15.75" thickBot="1">
      <c r="B72" s="357" t="s">
        <v>108</v>
      </c>
      <c r="C72" s="358"/>
      <c r="E72" s="46"/>
      <c r="F72" s="46"/>
      <c r="G72" s="28"/>
    </row>
    <row r="73" spans="2:7" ht="15">
      <c r="B73" s="68" t="s">
        <v>14</v>
      </c>
      <c r="C73" s="69">
        <v>28</v>
      </c>
      <c r="D73" s="46"/>
      <c r="E73" s="46"/>
      <c r="F73" s="46"/>
      <c r="G73" s="28"/>
    </row>
    <row r="74" spans="2:7" ht="15.75" thickBot="1">
      <c r="B74" s="70" t="s">
        <v>15</v>
      </c>
      <c r="C74" s="71">
        <v>3</v>
      </c>
      <c r="D74" s="46"/>
      <c r="E74" s="46"/>
      <c r="F74" s="46"/>
      <c r="G74" s="28"/>
    </row>
    <row r="75" spans="2:7" ht="27.75" customHeight="1">
      <c r="D75" s="46"/>
      <c r="E75" s="46"/>
      <c r="F75" s="46"/>
      <c r="G75" s="28"/>
    </row>
    <row r="76" spans="2:7" ht="15">
      <c r="D76" s="46"/>
      <c r="E76" s="46"/>
      <c r="F76" s="46"/>
      <c r="G76" s="28"/>
    </row>
    <row r="77" spans="2:7" ht="15">
      <c r="D77" s="46"/>
      <c r="E77" s="46"/>
      <c r="F77" s="46"/>
      <c r="G77" s="28"/>
    </row>
    <row r="78" spans="2:7" ht="15">
      <c r="B78" s="46"/>
      <c r="C78" s="46"/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.75">
      <c r="B80" s="46"/>
      <c r="C80" s="46"/>
      <c r="D80" s="46"/>
      <c r="E80" s="46"/>
      <c r="F80" s="46"/>
      <c r="G80" s="47"/>
    </row>
    <row r="81" spans="2:7" ht="15.75">
      <c r="B81" s="46"/>
      <c r="C81" s="46"/>
      <c r="D81" s="46"/>
      <c r="E81" s="46"/>
      <c r="F81" s="46"/>
      <c r="G81" s="26"/>
    </row>
    <row r="82" spans="2:7" ht="15">
      <c r="B82" s="46"/>
      <c r="C82" s="46"/>
      <c r="D82" s="46"/>
      <c r="E82" s="46"/>
      <c r="F82" s="46"/>
      <c r="G82" s="28"/>
    </row>
    <row r="83" spans="2:7" ht="15.75">
      <c r="B83" s="46"/>
      <c r="C83" s="46"/>
      <c r="D83" s="46"/>
      <c r="E83" s="46"/>
      <c r="F83" s="46"/>
      <c r="G83" s="26"/>
    </row>
    <row r="84" spans="2:7" ht="15">
      <c r="B84" s="46"/>
      <c r="C84" s="46"/>
      <c r="D84" s="46"/>
      <c r="E84" s="46"/>
      <c r="F84" s="46"/>
      <c r="G84" s="28"/>
    </row>
    <row r="85" spans="2:7" ht="15">
      <c r="D85" s="46"/>
      <c r="E85" s="46"/>
      <c r="F85" s="46"/>
      <c r="G85" s="28"/>
    </row>
    <row r="86" spans="2:7" ht="15">
      <c r="D86" s="46"/>
      <c r="E86" s="46"/>
      <c r="F86" s="46"/>
      <c r="G86" s="28"/>
    </row>
    <row r="87" spans="2:7">
      <c r="D87" s="46"/>
      <c r="E87" s="46"/>
      <c r="F87" s="46"/>
      <c r="G87" s="30"/>
    </row>
    <row r="88" spans="2:7">
      <c r="D88" s="46"/>
      <c r="E88" s="46"/>
      <c r="F88" s="46"/>
      <c r="G88" s="30"/>
    </row>
    <row r="89" spans="2:7" ht="15.75">
      <c r="D89" s="46"/>
      <c r="E89" s="46"/>
      <c r="F89" s="46"/>
      <c r="G89" s="31"/>
    </row>
    <row r="90" spans="2:7">
      <c r="D90" s="46"/>
      <c r="E90" s="46"/>
      <c r="F90" s="46"/>
      <c r="G90" s="32"/>
    </row>
    <row r="91" spans="2:7" ht="15">
      <c r="D91" s="46"/>
      <c r="E91" s="46"/>
      <c r="F91" s="46"/>
      <c r="G91" s="33"/>
    </row>
    <row r="92" spans="2:7" ht="15">
      <c r="D92" s="46"/>
      <c r="E92" s="46"/>
      <c r="F92" s="46"/>
      <c r="G92" s="28"/>
    </row>
    <row r="93" spans="2:7" ht="15">
      <c r="G93" s="28"/>
    </row>
    <row r="94" spans="2:7" ht="15">
      <c r="G94" s="28"/>
    </row>
    <row r="95" spans="2:7" ht="15">
      <c r="G95" s="28"/>
    </row>
    <row r="96" spans="2:7" ht="15">
      <c r="G96" s="28"/>
    </row>
    <row r="97" spans="7:7" ht="15.75">
      <c r="G97" s="26"/>
    </row>
    <row r="98" spans="7:7" ht="15">
      <c r="G98" s="28"/>
    </row>
    <row r="99" spans="7:7" ht="15">
      <c r="G99" s="28"/>
    </row>
    <row r="100" spans="7:7" ht="15">
      <c r="G100" s="28"/>
    </row>
  </sheetData>
  <mergeCells count="6">
    <mergeCell ref="B3:G5"/>
    <mergeCell ref="B42:G42"/>
    <mergeCell ref="B9:G9"/>
    <mergeCell ref="B72:C72"/>
    <mergeCell ref="B65:C65"/>
    <mergeCell ref="B66:C66"/>
  </mergeCells>
  <printOptions horizontalCentered="1"/>
  <pageMargins left="0.6" right="0" top="0.43" bottom="0" header="0" footer="0"/>
  <pageSetup scale="75" fitToWidth="0" fitToHeight="0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0"/>
  <sheetViews>
    <sheetView showGridLines="0" view="pageLayout" topLeftCell="A36" zoomScaleNormal="100" workbookViewId="0">
      <selection activeCell="I11" sqref="I11"/>
    </sheetView>
  </sheetViews>
  <sheetFormatPr baseColWidth="10" defaultRowHeight="12.75"/>
  <cols>
    <col min="1" max="1" width="4.7109375" style="19" customWidth="1"/>
    <col min="2" max="2" width="57.8554687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>
      <c r="B3" s="253" t="s">
        <v>151</v>
      </c>
      <c r="C3" s="253"/>
    </row>
    <row r="4" spans="2:7" ht="26.25">
      <c r="B4" s="253"/>
      <c r="C4" s="253"/>
    </row>
    <row r="5" spans="2:7" ht="12.75" customHeight="1">
      <c r="B5" s="253"/>
      <c r="C5" s="253"/>
      <c r="D5" s="264"/>
      <c r="E5" s="264"/>
      <c r="F5" s="264"/>
      <c r="G5" s="264"/>
    </row>
    <row r="6" spans="2:7" ht="12.75" customHeight="1">
      <c r="D6" s="264"/>
      <c r="E6" s="264"/>
      <c r="F6" s="264"/>
      <c r="G6" s="264"/>
    </row>
    <row r="7" spans="2:7" ht="12.75" hidden="1" customHeight="1">
      <c r="D7" s="264"/>
      <c r="E7" s="264"/>
      <c r="F7" s="264"/>
      <c r="G7" s="264"/>
    </row>
    <row r="8" spans="2:7" ht="1.5" hidden="1" customHeight="1"/>
    <row r="9" spans="2:7" ht="14.25" customHeight="1"/>
    <row r="10" spans="2:7" ht="3" customHeight="1">
      <c r="B10" s="109"/>
      <c r="C10" s="110"/>
    </row>
    <row r="11" spans="2:7" ht="36" customHeight="1">
      <c r="B11" s="255" t="s">
        <v>83</v>
      </c>
      <c r="C11" s="256" t="s">
        <v>84</v>
      </c>
    </row>
    <row r="12" spans="2:7" ht="27.95" customHeight="1">
      <c r="B12" s="49" t="s">
        <v>85</v>
      </c>
      <c r="C12" s="50">
        <v>525</v>
      </c>
    </row>
    <row r="13" spans="2:7" ht="27.95" customHeight="1">
      <c r="B13" s="49" t="s">
        <v>86</v>
      </c>
      <c r="C13" s="50">
        <v>436</v>
      </c>
    </row>
    <row r="14" spans="2:7" ht="27.95" customHeight="1">
      <c r="B14" s="49" t="s">
        <v>87</v>
      </c>
      <c r="C14" s="50">
        <v>418</v>
      </c>
    </row>
    <row r="15" spans="2:7" ht="27.95" customHeight="1">
      <c r="B15" s="49" t="s">
        <v>88</v>
      </c>
      <c r="C15" s="50">
        <v>1</v>
      </c>
    </row>
    <row r="16" spans="2:7" ht="27.95" customHeight="1">
      <c r="B16" s="49" t="s">
        <v>89</v>
      </c>
      <c r="C16" s="50">
        <v>129</v>
      </c>
    </row>
    <row r="17" spans="2:3" ht="27.95" customHeight="1" thickBot="1">
      <c r="B17" s="51" t="s">
        <v>90</v>
      </c>
      <c r="C17" s="52">
        <v>40</v>
      </c>
    </row>
    <row r="18" spans="2:3" ht="4.5" customHeight="1" thickBot="1">
      <c r="B18" s="163"/>
      <c r="C18" s="164"/>
    </row>
    <row r="19" spans="2:3" ht="33.75" customHeight="1" thickBot="1">
      <c r="B19" s="259" t="s">
        <v>102</v>
      </c>
      <c r="C19" s="260" t="s">
        <v>173</v>
      </c>
    </row>
    <row r="20" spans="2:3" ht="3.75" customHeight="1" thickBot="1">
      <c r="B20" s="165"/>
      <c r="C20" s="166"/>
    </row>
    <row r="21" spans="2:3" ht="27.95" customHeight="1">
      <c r="B21" s="53" t="s">
        <v>91</v>
      </c>
      <c r="C21" s="54" t="s">
        <v>84</v>
      </c>
    </row>
    <row r="22" spans="2:3" ht="27.95" customHeight="1">
      <c r="B22" s="49" t="s">
        <v>92</v>
      </c>
      <c r="C22" s="55">
        <v>547</v>
      </c>
    </row>
    <row r="23" spans="2:3" ht="27.95" customHeight="1">
      <c r="B23" s="49" t="s">
        <v>93</v>
      </c>
      <c r="C23" s="55">
        <v>2</v>
      </c>
    </row>
    <row r="24" spans="2:3" ht="27.95" customHeight="1">
      <c r="B24" s="60" t="s">
        <v>94</v>
      </c>
      <c r="C24" s="62">
        <v>66</v>
      </c>
    </row>
    <row r="25" spans="2:3" ht="27.95" customHeight="1">
      <c r="B25" s="61" t="s">
        <v>95</v>
      </c>
      <c r="C25" s="63">
        <v>0</v>
      </c>
    </row>
    <row r="26" spans="2:3" ht="27.95" customHeight="1">
      <c r="B26" s="61" t="s">
        <v>96</v>
      </c>
      <c r="C26" s="63">
        <v>5</v>
      </c>
    </row>
    <row r="27" spans="2:3" ht="27.95" customHeight="1">
      <c r="B27" s="61" t="s">
        <v>97</v>
      </c>
      <c r="C27" s="63">
        <v>2</v>
      </c>
    </row>
    <row r="28" spans="2:3" ht="27.95" customHeight="1">
      <c r="B28" s="61" t="s">
        <v>127</v>
      </c>
      <c r="C28" s="63">
        <v>0</v>
      </c>
    </row>
    <row r="29" spans="2:3" ht="32.25" customHeight="1" thickBot="1">
      <c r="B29" s="257"/>
      <c r="C29" s="258"/>
    </row>
    <row r="30" spans="2:3" ht="10.5" customHeight="1" thickBot="1">
      <c r="B30" s="167"/>
      <c r="C30" s="168"/>
    </row>
    <row r="31" spans="2:3" ht="22.5" customHeight="1" thickBot="1">
      <c r="B31" s="56" t="s">
        <v>114</v>
      </c>
      <c r="C31" s="57">
        <f>C22+C24+C26+C27+C28+C23+C25</f>
        <v>622</v>
      </c>
    </row>
    <row r="32" spans="2:3" ht="17.25" customHeight="1" thickBot="1">
      <c r="B32" s="169"/>
      <c r="C32" s="170"/>
    </row>
    <row r="33" spans="2:3" ht="25.5" customHeight="1" thickBot="1">
      <c r="B33" s="319" t="s">
        <v>159</v>
      </c>
      <c r="C33" s="261" t="s">
        <v>174</v>
      </c>
    </row>
    <row r="34" spans="2:3" ht="15.75" customHeight="1" thickBot="1">
      <c r="B34" s="171"/>
      <c r="C34" s="166"/>
    </row>
    <row r="35" spans="2:3" ht="19.5" customHeight="1">
      <c r="B35" s="262" t="s">
        <v>98</v>
      </c>
      <c r="C35" s="263" t="s">
        <v>17</v>
      </c>
    </row>
    <row r="36" spans="2:3" ht="27.95" customHeight="1">
      <c r="B36" s="49" t="s">
        <v>99</v>
      </c>
      <c r="C36" s="50">
        <v>288</v>
      </c>
    </row>
    <row r="37" spans="2:3" ht="25.5" customHeight="1">
      <c r="B37" s="49" t="s">
        <v>100</v>
      </c>
      <c r="C37" s="50">
        <v>11</v>
      </c>
    </row>
    <row r="38" spans="2:3" ht="24.75" customHeight="1" thickBot="1">
      <c r="B38" s="51" t="s">
        <v>101</v>
      </c>
      <c r="C38" s="52">
        <v>7</v>
      </c>
    </row>
    <row r="39" spans="2:3" ht="12.75" customHeight="1" thickBot="1">
      <c r="B39" s="167"/>
      <c r="C39" s="168"/>
    </row>
    <row r="40" spans="2:3" ht="30" customHeight="1" thickBot="1">
      <c r="B40" s="56" t="s">
        <v>5</v>
      </c>
      <c r="C40" s="172">
        <f>SUM(C36:C39)</f>
        <v>306</v>
      </c>
    </row>
    <row r="41" spans="2:3" ht="27.95" customHeight="1">
      <c r="B41" s="21"/>
      <c r="C41" s="22"/>
    </row>
    <row r="42" spans="2:3" ht="27.95" customHeight="1">
      <c r="B42" s="24"/>
      <c r="C42" s="23"/>
    </row>
    <row r="43" spans="2:3" ht="27.95" customHeight="1">
      <c r="B43" s="27"/>
      <c r="C43" s="28"/>
    </row>
    <row r="44" spans="2:3" ht="30.95" customHeight="1">
      <c r="B44" s="27"/>
      <c r="C44" s="28"/>
    </row>
    <row r="45" spans="2:3" ht="30.95" customHeight="1">
      <c r="B45" s="219"/>
      <c r="C45" s="28"/>
    </row>
    <row r="46" spans="2:3" ht="30.95" customHeight="1">
      <c r="B46" s="362"/>
      <c r="C46" s="362"/>
    </row>
    <row r="47" spans="2:3" ht="30.95" customHeight="1">
      <c r="B47" s="30"/>
      <c r="C47" s="30"/>
    </row>
    <row r="48" spans="2:3" ht="30.95" customHeight="1">
      <c r="B48" s="31"/>
      <c r="C48" s="31"/>
    </row>
    <row r="49" spans="2:3" ht="30.95" customHeight="1">
      <c r="B49" s="32"/>
      <c r="C49" s="32"/>
    </row>
    <row r="50" spans="2:3" ht="30.95" customHeight="1">
      <c r="B50" s="33"/>
      <c r="C50" s="33"/>
    </row>
    <row r="51" spans="2:3" ht="30.95" customHeight="1">
      <c r="B51" s="27"/>
      <c r="C51" s="28"/>
    </row>
    <row r="52" spans="2:3" ht="30.95" customHeight="1">
      <c r="B52" s="27"/>
      <c r="C52" s="28"/>
    </row>
    <row r="53" spans="2:3" ht="30.95" customHeight="1">
      <c r="B53" s="27"/>
      <c r="C53" s="28"/>
    </row>
    <row r="54" spans="2:3" ht="30.95" customHeight="1">
      <c r="B54" s="27"/>
      <c r="C54" s="28"/>
    </row>
    <row r="55" spans="2:3" ht="30.95" customHeight="1">
      <c r="B55" s="27"/>
      <c r="C55" s="28"/>
    </row>
    <row r="56" spans="2:3" ht="30.95" customHeight="1">
      <c r="B56" s="34"/>
      <c r="C56" s="26"/>
    </row>
    <row r="57" spans="2:3" ht="30.95" customHeight="1">
      <c r="B57" s="27"/>
      <c r="C57" s="28"/>
    </row>
    <row r="58" spans="2:3" ht="30.95" customHeight="1">
      <c r="B58" s="27"/>
      <c r="C58" s="28"/>
    </row>
    <row r="59" spans="2:3" ht="30.95" customHeight="1">
      <c r="B59" s="29"/>
      <c r="C59" s="28"/>
    </row>
    <row r="60" spans="2:3" ht="30.95" customHeight="1"/>
  </sheetData>
  <mergeCells count="1">
    <mergeCell ref="B46:C46"/>
  </mergeCells>
  <printOptions horizontalCentered="1"/>
  <pageMargins left="0.6" right="0" top="0.43" bottom="0" header="0" footer="0"/>
  <pageSetup scale="80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8"/>
  <sheetViews>
    <sheetView showGridLines="0" view="pageLayout" topLeftCell="A61" zoomScale="75" zoomScaleNormal="50" zoomScaleSheetLayoutView="75" zoomScalePageLayoutView="75" workbookViewId="0">
      <selection activeCell="I11" sqref="I11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64" t="s">
        <v>152</v>
      </c>
      <c r="C4" s="364"/>
      <c r="D4" s="364"/>
      <c r="E4" s="364"/>
      <c r="F4" s="364"/>
      <c r="G4" s="364"/>
      <c r="H4" s="364"/>
      <c r="I4" s="364"/>
      <c r="J4" s="364"/>
      <c r="K4" s="364"/>
    </row>
    <row r="5" spans="2:16">
      <c r="B5" s="364"/>
      <c r="C5" s="364"/>
      <c r="D5" s="364"/>
      <c r="E5" s="364"/>
      <c r="F5" s="364"/>
      <c r="G5" s="364"/>
      <c r="H5" s="364"/>
      <c r="I5" s="364"/>
      <c r="J5" s="364"/>
      <c r="K5" s="364"/>
    </row>
    <row r="9" spans="2:16" ht="30.75" customHeigh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>
      <c r="B11" s="5"/>
      <c r="C11" s="5"/>
    </row>
    <row r="12" spans="2:16" ht="36" customHeight="1">
      <c r="B12" s="16" t="s">
        <v>0</v>
      </c>
      <c r="C12" s="111" t="s">
        <v>32</v>
      </c>
      <c r="E12" s="185">
        <v>100</v>
      </c>
    </row>
    <row r="13" spans="2:16" ht="36" customHeight="1">
      <c r="B13" s="173" t="s">
        <v>167</v>
      </c>
      <c r="C13" s="174">
        <v>399</v>
      </c>
    </row>
    <row r="14" spans="2:16" ht="30.95" customHeight="1">
      <c r="B14" s="175" t="s">
        <v>163</v>
      </c>
      <c r="C14" s="308">
        <v>377</v>
      </c>
    </row>
    <row r="15" spans="2:16" ht="12.75" customHeight="1" thickBot="1">
      <c r="B15" s="176"/>
      <c r="C15" s="174"/>
      <c r="D15" s="7"/>
    </row>
    <row r="16" spans="2:16" ht="60" customHeight="1" thickTop="1">
      <c r="B16" s="177" t="s">
        <v>23</v>
      </c>
      <c r="C16" s="178">
        <f>(C13*E12/C14)-100</f>
        <v>5.8355437665782546</v>
      </c>
    </row>
    <row r="21" spans="2:3" ht="15.75" thickBot="1"/>
    <row r="22" spans="2:3">
      <c r="B22" s="86" t="s">
        <v>117</v>
      </c>
      <c r="C22" s="90">
        <v>229</v>
      </c>
    </row>
    <row r="23" spans="2:3">
      <c r="B23" s="87" t="s">
        <v>128</v>
      </c>
      <c r="C23" s="91">
        <v>170</v>
      </c>
    </row>
    <row r="24" spans="2:3">
      <c r="B24" s="87" t="s">
        <v>118</v>
      </c>
      <c r="C24" s="91"/>
    </row>
    <row r="25" spans="2:3" ht="15.75" thickBot="1">
      <c r="B25" s="88" t="s">
        <v>126</v>
      </c>
      <c r="C25" s="92"/>
    </row>
    <row r="26" spans="2:3">
      <c r="C26" s="9">
        <f>SUM(C22:C25)</f>
        <v>399</v>
      </c>
    </row>
    <row r="38" spans="1:11" ht="33.75" customHeight="1"/>
    <row r="40" spans="1:11" ht="12.75" customHeight="1"/>
    <row r="41" spans="1:11" hidden="1"/>
    <row r="44" spans="1:11">
      <c r="A44" s="363" t="s">
        <v>139</v>
      </c>
      <c r="B44" s="363"/>
      <c r="C44" s="363"/>
      <c r="D44" s="363"/>
      <c r="E44" s="363"/>
      <c r="F44" s="363"/>
      <c r="G44" s="363"/>
      <c r="H44" s="363"/>
    </row>
    <row r="45" spans="1:11">
      <c r="A45" s="363"/>
      <c r="B45" s="363"/>
      <c r="C45" s="363"/>
      <c r="D45" s="363"/>
      <c r="E45" s="363"/>
      <c r="F45" s="363"/>
      <c r="G45" s="363"/>
      <c r="H45" s="363"/>
    </row>
    <row r="46" spans="1:11">
      <c r="A46" s="363"/>
      <c r="B46" s="363"/>
      <c r="C46" s="363"/>
      <c r="D46" s="363"/>
      <c r="E46" s="363"/>
      <c r="F46" s="363"/>
      <c r="G46" s="363"/>
      <c r="H46" s="363"/>
    </row>
    <row r="48" spans="1:11" ht="15" customHeight="1">
      <c r="C48" s="265"/>
      <c r="D48" s="265"/>
      <c r="E48" s="265"/>
      <c r="F48" s="265"/>
      <c r="G48" s="265"/>
      <c r="H48" s="265"/>
      <c r="I48" s="265"/>
      <c r="J48" s="265"/>
      <c r="K48" s="265"/>
    </row>
    <row r="49" spans="2:11" ht="15" customHeight="1">
      <c r="C49" s="265"/>
      <c r="D49" s="265"/>
      <c r="E49" s="265"/>
      <c r="F49" s="265"/>
      <c r="G49" s="265"/>
      <c r="H49" s="265"/>
      <c r="I49" s="265"/>
      <c r="J49" s="265"/>
      <c r="K49" s="265"/>
    </row>
    <row r="50" spans="2:11" ht="15" customHeight="1">
      <c r="C50" s="265"/>
      <c r="D50" s="265"/>
      <c r="E50" s="265"/>
      <c r="F50" s="265"/>
      <c r="G50" s="265"/>
      <c r="H50" s="265"/>
      <c r="I50" s="265"/>
      <c r="J50" s="265"/>
      <c r="K50" s="265"/>
    </row>
    <row r="52" spans="2:11" ht="18">
      <c r="C52" s="220" t="s">
        <v>166</v>
      </c>
    </row>
    <row r="53" spans="2:11" ht="15.75" thickBot="1"/>
    <row r="54" spans="2:11" ht="18">
      <c r="B54" s="221" t="s">
        <v>140</v>
      </c>
      <c r="C54" s="222">
        <v>325</v>
      </c>
    </row>
    <row r="55" spans="2:11" ht="18">
      <c r="B55" s="223"/>
      <c r="C55" s="224"/>
    </row>
    <row r="56" spans="2:11" ht="18">
      <c r="B56" s="223" t="s">
        <v>141</v>
      </c>
      <c r="C56" s="224">
        <v>261</v>
      </c>
    </row>
    <row r="57" spans="2:11" ht="18">
      <c r="B57" s="223"/>
      <c r="C57" s="224"/>
    </row>
    <row r="58" spans="2:11" ht="18.75" thickBot="1">
      <c r="B58" s="225" t="s">
        <v>142</v>
      </c>
      <c r="C58" s="226">
        <v>39</v>
      </c>
    </row>
    <row r="59" spans="2:11" ht="18">
      <c r="B59" s="220"/>
      <c r="C59" s="220"/>
    </row>
    <row r="60" spans="2:11">
      <c r="B60" s="364" t="s">
        <v>94</v>
      </c>
      <c r="C60" s="364"/>
      <c r="D60" s="364"/>
      <c r="E60" s="364"/>
      <c r="F60" s="364"/>
      <c r="G60" s="364"/>
      <c r="H60" s="364"/>
      <c r="I60" s="364"/>
    </row>
    <row r="61" spans="2:11" ht="15" customHeight="1">
      <c r="B61" s="364"/>
      <c r="C61" s="364"/>
      <c r="D61" s="364"/>
      <c r="E61" s="364"/>
      <c r="F61" s="364"/>
      <c r="G61" s="364"/>
      <c r="H61" s="364"/>
      <c r="I61" s="364"/>
      <c r="J61" s="265"/>
      <c r="K61" s="265"/>
    </row>
    <row r="62" spans="2:11" ht="15" customHeight="1">
      <c r="C62" s="265"/>
      <c r="D62" s="265"/>
      <c r="E62" s="265"/>
      <c r="F62" s="265"/>
      <c r="G62" s="265"/>
      <c r="H62" s="265"/>
      <c r="I62" s="265"/>
      <c r="J62" s="265"/>
      <c r="K62" s="265"/>
    </row>
    <row r="63" spans="2:11" ht="18">
      <c r="C63" s="227" t="s">
        <v>166</v>
      </c>
    </row>
    <row r="64" spans="2:11" ht="2.25" customHeight="1" thickBot="1"/>
    <row r="65" spans="2:3" ht="18">
      <c r="B65" s="338" t="s">
        <v>94</v>
      </c>
      <c r="C65" s="339">
        <v>66</v>
      </c>
    </row>
    <row r="66" spans="2:3" ht="18">
      <c r="B66" s="340"/>
      <c r="C66" s="341"/>
    </row>
    <row r="67" spans="2:3" ht="18">
      <c r="B67" s="340" t="s">
        <v>143</v>
      </c>
      <c r="C67" s="341">
        <v>0</v>
      </c>
    </row>
    <row r="68" spans="2:3" ht="18">
      <c r="B68" s="340"/>
      <c r="C68" s="341"/>
    </row>
    <row r="69" spans="2:3" ht="18">
      <c r="B69" s="340" t="s">
        <v>144</v>
      </c>
      <c r="C69" s="341">
        <v>23</v>
      </c>
    </row>
    <row r="70" spans="2:3" ht="18">
      <c r="B70" s="340"/>
      <c r="C70" s="341"/>
    </row>
    <row r="71" spans="2:3" ht="18">
      <c r="B71" s="340" t="s">
        <v>145</v>
      </c>
      <c r="C71" s="341">
        <v>2</v>
      </c>
    </row>
    <row r="72" spans="2:3" ht="18">
      <c r="B72" s="340"/>
      <c r="C72" s="341"/>
    </row>
    <row r="73" spans="2:3" ht="18">
      <c r="B73" s="340" t="s">
        <v>140</v>
      </c>
      <c r="C73" s="341">
        <v>26</v>
      </c>
    </row>
    <row r="74" spans="2:3" ht="18">
      <c r="B74" s="340"/>
      <c r="C74" s="341"/>
    </row>
    <row r="75" spans="2:3" ht="18">
      <c r="B75" s="340" t="s">
        <v>141</v>
      </c>
      <c r="C75" s="341">
        <v>40</v>
      </c>
    </row>
    <row r="76" spans="2:3" ht="18">
      <c r="B76" s="340"/>
      <c r="C76" s="341"/>
    </row>
    <row r="77" spans="2:3" ht="18">
      <c r="B77" s="340" t="s">
        <v>142</v>
      </c>
      <c r="C77" s="341">
        <v>41</v>
      </c>
    </row>
    <row r="78" spans="2:3" ht="18.75" thickBot="1">
      <c r="B78" s="342"/>
      <c r="C78" s="343"/>
    </row>
  </sheetData>
  <mergeCells count="3">
    <mergeCell ref="A44:H46"/>
    <mergeCell ref="B4:K5"/>
    <mergeCell ref="B60:I61"/>
  </mergeCells>
  <printOptions horizontalCentered="1"/>
  <pageMargins left="0.6" right="0" top="0.43" bottom="0" header="0" footer="0"/>
  <pageSetup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2024-06-07T01:59:15Z</cp:lastPrinted>
  <dcterms:created xsi:type="dcterms:W3CDTF">2014-01-30T18:25:03Z</dcterms:created>
  <dcterms:modified xsi:type="dcterms:W3CDTF">2024-06-08T17:27:34Z</dcterms:modified>
</cp:coreProperties>
</file>